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<sst xmlns="http://schemas.openxmlformats.org/spreadsheetml/2006/main" count="1105" uniqueCount="37">
  <si>
    <t>STT</t>
  </si>
  <si>
    <t>Thành phần</t>
  </si>
  <si>
    <t>Khối lượng</t>
  </si>
  <si>
    <t>Đơn vị</t>
  </si>
  <si>
    <t>Xi măng</t>
  </si>
  <si>
    <t>Cát</t>
  </si>
  <si>
    <t>K.L Quy đổi</t>
  </si>
  <si>
    <t>m3</t>
  </si>
  <si>
    <t>Đá</t>
  </si>
  <si>
    <t>kg</t>
  </si>
  <si>
    <t>Nước</t>
  </si>
  <si>
    <t>Lít</t>
  </si>
  <si>
    <t>Phụ gia</t>
  </si>
  <si>
    <t>Kg/m3</t>
  </si>
  <si>
    <t>MỘT LẦN ĐỔ 1 BAO =50KG</t>
  </si>
  <si>
    <t>QUY ĐỔI VỀ ĐƠN VỊ CHUẨN</t>
  </si>
  <si>
    <t>Kg</t>
  </si>
  <si>
    <t>THIẾT KẾ THÀNH PHẦN CẤP PHỐI CHO 1M3 BT BỀN SUNFAT</t>
  </si>
  <si>
    <t>MỘT LẦN ĐỔ 1/2 BAO =25KG</t>
  </si>
  <si>
    <t>K.L Quy đổi L</t>
  </si>
  <si>
    <t>Quy đổi Lít</t>
  </si>
  <si>
    <t>BÊ TÔNG ĐÁ 1X2 MÁC 250</t>
  </si>
  <si>
    <t>BÊ TÔNG ĐÁ 1X2 MÁC 200</t>
  </si>
  <si>
    <t>BÊ TÔNG ĐÁ 4X6 MÁC 100</t>
  </si>
  <si>
    <t>BÊ TÔNG ĐÁ 4X6 MÁC 200</t>
  </si>
  <si>
    <t>BÊ TÔNG ĐÁ 1X2 MÁC 100</t>
  </si>
  <si>
    <t>BÊ TÔNG ĐÁ 1X2 MÁC 150</t>
  </si>
  <si>
    <r>
      <t xml:space="preserve">BÊ TÔNG ĐÁ 1X2 MÁC 300 </t>
    </r>
    <r>
      <rPr>
        <sz val="18"/>
        <color indexed="10"/>
        <rFont val="Arial"/>
        <family val="2"/>
      </rPr>
      <t>&lt;Không phụ gia&gt;</t>
    </r>
  </si>
  <si>
    <r>
      <t xml:space="preserve">BÊ TÔNG ĐÁ 1X2 MÁC 300 </t>
    </r>
    <r>
      <rPr>
        <sz val="18"/>
        <color indexed="10"/>
        <rFont val="Arial"/>
        <family val="2"/>
      </rPr>
      <t xml:space="preserve"> &lt;Có phụ gia Sika 300-10&gt;</t>
    </r>
  </si>
  <si>
    <r>
      <t xml:space="preserve">BÊ TÔNG ĐÁ 1X2 MÁC 500 </t>
    </r>
    <r>
      <rPr>
        <sz val="18"/>
        <color indexed="10"/>
        <rFont val="Arial"/>
        <family val="2"/>
      </rPr>
      <t>&lt;Có phụ gia Sika 200T&gt;</t>
    </r>
  </si>
  <si>
    <r>
      <t xml:space="preserve">BÊ TÔNG ĐÁ 1X2 MÁC 400 </t>
    </r>
    <r>
      <rPr>
        <sz val="18"/>
        <color indexed="10"/>
        <rFont val="Arial"/>
        <family val="2"/>
      </rPr>
      <t xml:space="preserve"> &lt;Có phụ gia Sikament 2000AT&gt;</t>
    </r>
  </si>
  <si>
    <t>MỘT LẦN ĐỔ 1/2 BAO =12.5KG</t>
  </si>
  <si>
    <r>
      <t xml:space="preserve">BÊ TÔNG ĐÁ 1X2 MÁC 500 </t>
    </r>
    <r>
      <rPr>
        <sz val="18"/>
        <color indexed="10"/>
        <rFont val="Arial"/>
        <family val="2"/>
      </rPr>
      <t>&lt;Có phụ gia Sika 200T&gt; Sụt 14-18</t>
    </r>
  </si>
  <si>
    <r>
      <rPr>
        <b/>
        <sz val="18"/>
        <color indexed="17"/>
        <rFont val="Arial"/>
        <family val="2"/>
      </rPr>
      <t>BÊ TÔNG ĐÁ 1X2 MÁC 50</t>
    </r>
    <r>
      <rPr>
        <sz val="18"/>
        <rFont val="Arial"/>
        <family val="2"/>
      </rPr>
      <t xml:space="preserve">0 </t>
    </r>
    <r>
      <rPr>
        <sz val="18"/>
        <color indexed="10"/>
        <rFont val="Arial"/>
        <family val="2"/>
      </rPr>
      <t>&lt;Có phụ gia Basf 113&gt; Sut 18+-2</t>
    </r>
  </si>
  <si>
    <t>BÊ TÔNG ĐÁ 1X2 MÁC 200 - PC30</t>
  </si>
  <si>
    <t>BÊ TÔNG ĐÁ 1X2 MÁC 300 - PC30</t>
  </si>
  <si>
    <t>BÊ TÔNG ĐÁ 1X2 MÁC 250 - PC30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</si>
</sst>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bb\a\o"/>
    <numFmt numFmtId="173" formatCode="bb\ \L\í\t"/>
    <numFmt numFmtId="174" formatCode="bb\L\í\t"/>
    <numFmt numFmtId="175" formatCode="#,\ \L\í\t"/>
    <numFmt numFmtId="176" formatCode="_(* #,##0.00_);_(* \(#,##0.00\);_(* &quot;-&quot;??_);_(\l\í\t_)"/>
    <numFmt numFmtId="177" formatCode="\L\í\t_(* ??_);_Th"/>
    <numFmt numFmtId="178" formatCode="#;\ \L\í\t"/>
    <numFmt numFmtId="179" formatCode="\X\ô\ #,###_);[Red]\(\L\í\t#,###\)"/>
    <numFmt numFmtId="180" formatCode="\X\ô\ #,###_);\(\ \L\í\t"/>
    <numFmt numFmtId="181" formatCode="\L\í\t\ #,##0_)"/>
    <numFmt numFmtId="182" formatCode="0.00\ \L\í\t"/>
    <numFmt numFmtId="183" formatCode="0.00\ \X\ô"/>
    <numFmt numFmtId="184" formatCode="\X\ô\=\ #,###_);[Red]\(\L\í\t#,###\)"/>
    <numFmt numFmtId="185" formatCode="\1\X\ô\ \=\ #,###_);[Red]\(\L\í\t#,###\)"/>
    <numFmt numFmtId="186" formatCode="0.00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10"/>
      <name val="Arial"/>
      <family val="2"/>
    </font>
    <font>
      <b/>
      <sz val="1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85" fontId="4" fillId="0" borderId="12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82" fontId="5" fillId="0" borderId="13" xfId="0" applyNumberFormat="1" applyFont="1" applyBorder="1" applyAlignment="1">
      <alignment horizontal="center"/>
    </xf>
    <xf numFmtId="183" fontId="5" fillId="0" borderId="1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7"/>
  <sheetViews>
    <sheetView tabSelected="1" view="pageBreakPreview" zoomScale="85" zoomScaleNormal="70" zoomScaleSheetLayoutView="85" zoomScalePageLayoutView="0" workbookViewId="0" topLeftCell="A214">
      <selection activeCell="J224" sqref="J224"/>
    </sheetView>
  </sheetViews>
  <sheetFormatPr defaultColWidth="9.140625" defaultRowHeight="24.75" customHeight="1"/>
  <cols>
    <col min="1" max="1" width="9.00390625" style="32" customWidth="1"/>
    <col min="2" max="2" width="22.28125" style="32" customWidth="1"/>
    <col min="3" max="3" width="24.28125" style="32" customWidth="1"/>
    <col min="4" max="4" width="15.00390625" style="32" customWidth="1"/>
    <col min="5" max="5" width="17.57421875" style="32" customWidth="1"/>
    <col min="6" max="6" width="16.57421875" style="32" customWidth="1"/>
    <col min="7" max="7" width="0.9921875" style="32" customWidth="1"/>
    <col min="8" max="8" width="10.28125" style="32" customWidth="1"/>
    <col min="9" max="9" width="21.140625" style="32" customWidth="1"/>
    <col min="10" max="10" width="22.00390625" style="32" customWidth="1"/>
    <col min="11" max="11" width="12.57421875" style="32" customWidth="1"/>
    <col min="12" max="12" width="21.28125" style="32" customWidth="1"/>
    <col min="13" max="13" width="16.8515625" style="32" customWidth="1"/>
    <col min="14" max="16384" width="9.140625" style="32" customWidth="1"/>
  </cols>
  <sheetData>
    <row r="2" spans="1:13" ht="24.75" customHeight="1" thickBot="1">
      <c r="A2" s="51" t="s">
        <v>17</v>
      </c>
      <c r="B2" s="51"/>
      <c r="C2" s="51"/>
      <c r="D2" s="51"/>
      <c r="E2" s="51"/>
      <c r="F2" s="51"/>
      <c r="G2" s="31"/>
      <c r="H2" s="51" t="s">
        <v>17</v>
      </c>
      <c r="I2" s="51"/>
      <c r="J2" s="51"/>
      <c r="K2" s="51"/>
      <c r="L2" s="51"/>
      <c r="M2" s="51"/>
    </row>
    <row r="3" spans="1:13" ht="24.75" customHeight="1" thickBot="1">
      <c r="A3" s="43" t="s">
        <v>23</v>
      </c>
      <c r="B3" s="44"/>
      <c r="C3" s="44"/>
      <c r="D3" s="44"/>
      <c r="E3" s="44"/>
      <c r="F3" s="45"/>
      <c r="H3" s="43" t="s">
        <v>24</v>
      </c>
      <c r="I3" s="44"/>
      <c r="J3" s="44"/>
      <c r="K3" s="44"/>
      <c r="L3" s="44"/>
      <c r="M3" s="45"/>
    </row>
    <row r="4" spans="1:13" s="33" customFormat="1" ht="24.75" customHeight="1">
      <c r="A4" s="2" t="s">
        <v>0</v>
      </c>
      <c r="B4" s="3" t="s">
        <v>1</v>
      </c>
      <c r="C4" s="3" t="s">
        <v>2</v>
      </c>
      <c r="D4" s="4" t="s">
        <v>3</v>
      </c>
      <c r="E4" s="2" t="s">
        <v>6</v>
      </c>
      <c r="F4" s="4" t="s">
        <v>3</v>
      </c>
      <c r="H4" s="2" t="s">
        <v>0</v>
      </c>
      <c r="I4" s="3" t="s">
        <v>1</v>
      </c>
      <c r="J4" s="3" t="s">
        <v>2</v>
      </c>
      <c r="K4" s="4" t="s">
        <v>3</v>
      </c>
      <c r="L4" s="2" t="s">
        <v>6</v>
      </c>
      <c r="M4" s="4" t="s">
        <v>3</v>
      </c>
    </row>
    <row r="5" spans="1:13" ht="24.75" customHeight="1">
      <c r="A5" s="5">
        <v>1</v>
      </c>
      <c r="B5" s="6" t="s">
        <v>4</v>
      </c>
      <c r="C5" s="7">
        <v>187</v>
      </c>
      <c r="D5" s="8" t="s">
        <v>9</v>
      </c>
      <c r="E5" s="5">
        <v>187</v>
      </c>
      <c r="F5" s="8" t="s">
        <v>16</v>
      </c>
      <c r="G5" s="34"/>
      <c r="H5" s="5">
        <v>1</v>
      </c>
      <c r="I5" s="6" t="s">
        <v>4</v>
      </c>
      <c r="J5" s="7">
        <v>278</v>
      </c>
      <c r="K5" s="8" t="s">
        <v>9</v>
      </c>
      <c r="L5" s="5">
        <f>J5</f>
        <v>278</v>
      </c>
      <c r="M5" s="8" t="s">
        <v>16</v>
      </c>
    </row>
    <row r="6" spans="1:13" ht="24.75" customHeight="1">
      <c r="A6" s="5">
        <v>2</v>
      </c>
      <c r="B6" s="6" t="s">
        <v>5</v>
      </c>
      <c r="C6" s="7">
        <v>0.51</v>
      </c>
      <c r="D6" s="8" t="s">
        <v>7</v>
      </c>
      <c r="E6" s="9">
        <v>723</v>
      </c>
      <c r="F6" s="8" t="s">
        <v>16</v>
      </c>
      <c r="G6" s="34"/>
      <c r="H6" s="5">
        <v>2</v>
      </c>
      <c r="I6" s="6" t="s">
        <v>5</v>
      </c>
      <c r="J6" s="7">
        <v>0.472</v>
      </c>
      <c r="K6" s="8" t="s">
        <v>7</v>
      </c>
      <c r="L6" s="9">
        <v>680</v>
      </c>
      <c r="M6" s="8" t="s">
        <v>16</v>
      </c>
    </row>
    <row r="7" spans="1:13" ht="24.75" customHeight="1">
      <c r="A7" s="5">
        <v>3</v>
      </c>
      <c r="B7" s="6" t="s">
        <v>8</v>
      </c>
      <c r="C7" s="7">
        <v>0.893</v>
      </c>
      <c r="D7" s="8" t="s">
        <v>7</v>
      </c>
      <c r="E7" s="9">
        <v>1216</v>
      </c>
      <c r="F7" s="8" t="s">
        <v>16</v>
      </c>
      <c r="G7" s="34"/>
      <c r="H7" s="5">
        <v>3</v>
      </c>
      <c r="I7" s="6" t="s">
        <v>8</v>
      </c>
      <c r="J7" s="7">
        <v>0.87</v>
      </c>
      <c r="K7" s="8" t="s">
        <v>7</v>
      </c>
      <c r="L7" s="9">
        <v>1185</v>
      </c>
      <c r="M7" s="8" t="s">
        <v>16</v>
      </c>
    </row>
    <row r="8" spans="1:13" ht="24.75" customHeight="1">
      <c r="A8" s="5">
        <v>4</v>
      </c>
      <c r="B8" s="6" t="s">
        <v>10</v>
      </c>
      <c r="C8" s="7">
        <v>175</v>
      </c>
      <c r="D8" s="8" t="s">
        <v>11</v>
      </c>
      <c r="E8" s="5">
        <v>175</v>
      </c>
      <c r="F8" s="8" t="s">
        <v>11</v>
      </c>
      <c r="G8" s="34"/>
      <c r="H8" s="5">
        <v>4</v>
      </c>
      <c r="I8" s="6" t="s">
        <v>10</v>
      </c>
      <c r="J8" s="7">
        <v>175</v>
      </c>
      <c r="K8" s="8" t="s">
        <v>11</v>
      </c>
      <c r="L8" s="5">
        <f>J8</f>
        <v>175</v>
      </c>
      <c r="M8" s="8" t="s">
        <v>11</v>
      </c>
    </row>
    <row r="9" spans="1:13" ht="24.75" customHeight="1" thickBot="1">
      <c r="A9" s="10">
        <v>5</v>
      </c>
      <c r="B9" s="11" t="s">
        <v>12</v>
      </c>
      <c r="C9" s="12"/>
      <c r="D9" s="13" t="s">
        <v>11</v>
      </c>
      <c r="E9" s="10"/>
      <c r="F9" s="13" t="s">
        <v>11</v>
      </c>
      <c r="G9" s="34"/>
      <c r="H9" s="10">
        <v>5</v>
      </c>
      <c r="I9" s="11" t="s">
        <v>12</v>
      </c>
      <c r="J9" s="12"/>
      <c r="K9" s="13" t="s">
        <v>11</v>
      </c>
      <c r="L9" s="10"/>
      <c r="M9" s="13" t="s">
        <v>11</v>
      </c>
    </row>
    <row r="10" spans="1:13" ht="24.75" customHeight="1" thickBot="1">
      <c r="A10" s="40" t="s">
        <v>15</v>
      </c>
      <c r="B10" s="41"/>
      <c r="C10" s="41"/>
      <c r="D10" s="41"/>
      <c r="E10" s="41"/>
      <c r="F10" s="42"/>
      <c r="G10" s="34"/>
      <c r="H10" s="40" t="s">
        <v>15</v>
      </c>
      <c r="I10" s="41"/>
      <c r="J10" s="41"/>
      <c r="K10" s="41"/>
      <c r="L10" s="41"/>
      <c r="M10" s="42"/>
    </row>
    <row r="11" spans="1:13" s="33" customFormat="1" ht="24.75" customHeight="1">
      <c r="A11" s="2" t="s">
        <v>0</v>
      </c>
      <c r="B11" s="3" t="s">
        <v>1</v>
      </c>
      <c r="C11" s="3" t="s">
        <v>2</v>
      </c>
      <c r="D11" s="3" t="s">
        <v>3</v>
      </c>
      <c r="E11" s="3" t="s">
        <v>6</v>
      </c>
      <c r="F11" s="4" t="s">
        <v>3</v>
      </c>
      <c r="H11" s="2" t="s">
        <v>0</v>
      </c>
      <c r="I11" s="3" t="s">
        <v>1</v>
      </c>
      <c r="J11" s="3" t="s">
        <v>2</v>
      </c>
      <c r="K11" s="3" t="s">
        <v>3</v>
      </c>
      <c r="L11" s="3" t="s">
        <v>6</v>
      </c>
      <c r="M11" s="4" t="s">
        <v>3</v>
      </c>
    </row>
    <row r="12" spans="1:13" ht="24.75" customHeight="1">
      <c r="A12" s="5">
        <v>1</v>
      </c>
      <c r="B12" s="6" t="s">
        <v>4</v>
      </c>
      <c r="C12" s="14"/>
      <c r="D12" s="14" t="s">
        <v>9</v>
      </c>
      <c r="E12" s="14"/>
      <c r="F12" s="8" t="s">
        <v>9</v>
      </c>
      <c r="G12" s="34"/>
      <c r="H12" s="5">
        <v>1</v>
      </c>
      <c r="I12" s="6" t="s">
        <v>4</v>
      </c>
      <c r="J12" s="14"/>
      <c r="K12" s="14" t="s">
        <v>9</v>
      </c>
      <c r="L12" s="14"/>
      <c r="M12" s="8" t="s">
        <v>9</v>
      </c>
    </row>
    <row r="13" spans="1:13" ht="24.75" customHeight="1">
      <c r="A13" s="5">
        <v>2</v>
      </c>
      <c r="B13" s="6" t="s">
        <v>5</v>
      </c>
      <c r="C13" s="14">
        <v>1</v>
      </c>
      <c r="D13" s="14" t="s">
        <v>7</v>
      </c>
      <c r="E13" s="15">
        <f>E6/C6</f>
        <v>1417.6470588235293</v>
      </c>
      <c r="F13" s="8" t="s">
        <v>13</v>
      </c>
      <c r="G13" s="34"/>
      <c r="H13" s="5">
        <v>2</v>
      </c>
      <c r="I13" s="6" t="s">
        <v>5</v>
      </c>
      <c r="J13" s="14">
        <v>1</v>
      </c>
      <c r="K13" s="14" t="s">
        <v>7</v>
      </c>
      <c r="L13" s="15">
        <f>L6/J6</f>
        <v>1440.677966101695</v>
      </c>
      <c r="M13" s="8" t="s">
        <v>13</v>
      </c>
    </row>
    <row r="14" spans="1:13" ht="24.75" customHeight="1">
      <c r="A14" s="5">
        <v>3</v>
      </c>
      <c r="B14" s="6" t="s">
        <v>8</v>
      </c>
      <c r="C14" s="14">
        <v>1</v>
      </c>
      <c r="D14" s="14" t="s">
        <v>7</v>
      </c>
      <c r="E14" s="15">
        <f>E7/C7</f>
        <v>1361.7021276595744</v>
      </c>
      <c r="F14" s="8" t="s">
        <v>13</v>
      </c>
      <c r="G14" s="34"/>
      <c r="H14" s="5">
        <v>3</v>
      </c>
      <c r="I14" s="6" t="s">
        <v>8</v>
      </c>
      <c r="J14" s="14">
        <v>1</v>
      </c>
      <c r="K14" s="14" t="s">
        <v>7</v>
      </c>
      <c r="L14" s="15">
        <f>L7/J7</f>
        <v>1362.0689655172414</v>
      </c>
      <c r="M14" s="8" t="s">
        <v>13</v>
      </c>
    </row>
    <row r="15" spans="1:13" ht="24.75" customHeight="1">
      <c r="A15" s="5">
        <v>4</v>
      </c>
      <c r="B15" s="6" t="s">
        <v>10</v>
      </c>
      <c r="C15" s="14">
        <v>1</v>
      </c>
      <c r="D15" s="14" t="s">
        <v>7</v>
      </c>
      <c r="E15" s="15">
        <v>1000</v>
      </c>
      <c r="F15" s="8" t="s">
        <v>9</v>
      </c>
      <c r="H15" s="5">
        <v>4</v>
      </c>
      <c r="I15" s="6" t="s">
        <v>10</v>
      </c>
      <c r="J15" s="14">
        <v>1</v>
      </c>
      <c r="K15" s="14" t="s">
        <v>7</v>
      </c>
      <c r="L15" s="15">
        <v>1000</v>
      </c>
      <c r="M15" s="8" t="s">
        <v>9</v>
      </c>
    </row>
    <row r="16" spans="1:13" ht="24.75" customHeight="1" thickBot="1">
      <c r="A16" s="10">
        <v>5</v>
      </c>
      <c r="B16" s="11" t="s">
        <v>12</v>
      </c>
      <c r="C16" s="16"/>
      <c r="D16" s="12"/>
      <c r="E16" s="12"/>
      <c r="F16" s="13" t="s">
        <v>11</v>
      </c>
      <c r="H16" s="10">
        <v>5</v>
      </c>
      <c r="I16" s="11" t="s">
        <v>12</v>
      </c>
      <c r="J16" s="16"/>
      <c r="K16" s="12"/>
      <c r="L16" s="12"/>
      <c r="M16" s="13" t="s">
        <v>11</v>
      </c>
    </row>
    <row r="17" spans="1:13" ht="24.75" customHeight="1" thickBot="1">
      <c r="A17" s="46" t="s">
        <v>14</v>
      </c>
      <c r="B17" s="47"/>
      <c r="C17" s="47"/>
      <c r="D17" s="47"/>
      <c r="E17" s="47"/>
      <c r="F17" s="48"/>
      <c r="H17" s="46" t="s">
        <v>14</v>
      </c>
      <c r="I17" s="47"/>
      <c r="J17" s="47"/>
      <c r="K17" s="47"/>
      <c r="L17" s="47"/>
      <c r="M17" s="48"/>
    </row>
    <row r="18" spans="1:13" s="33" customFormat="1" ht="24.75" customHeight="1">
      <c r="A18" s="2" t="s">
        <v>0</v>
      </c>
      <c r="B18" s="3" t="s">
        <v>1</v>
      </c>
      <c r="C18" s="3" t="s">
        <v>2</v>
      </c>
      <c r="D18" s="4" t="s">
        <v>3</v>
      </c>
      <c r="E18" s="2" t="s">
        <v>19</v>
      </c>
      <c r="F18" s="17">
        <v>18</v>
      </c>
      <c r="H18" s="2" t="s">
        <v>0</v>
      </c>
      <c r="I18" s="3" t="s">
        <v>1</v>
      </c>
      <c r="J18" s="3" t="s">
        <v>2</v>
      </c>
      <c r="K18" s="4" t="s">
        <v>3</v>
      </c>
      <c r="L18" s="2" t="s">
        <v>19</v>
      </c>
      <c r="M18" s="17">
        <v>18</v>
      </c>
    </row>
    <row r="19" spans="1:13" ht="24.75" customHeight="1">
      <c r="A19" s="18">
        <v>1</v>
      </c>
      <c r="B19" s="19" t="s">
        <v>4</v>
      </c>
      <c r="C19" s="20">
        <v>50</v>
      </c>
      <c r="D19" s="21" t="s">
        <v>9</v>
      </c>
      <c r="E19" s="22"/>
      <c r="F19" s="23"/>
      <c r="H19" s="18">
        <v>1</v>
      </c>
      <c r="I19" s="19" t="s">
        <v>4</v>
      </c>
      <c r="J19" s="20">
        <v>50</v>
      </c>
      <c r="K19" s="21" t="s">
        <v>9</v>
      </c>
      <c r="L19" s="22"/>
      <c r="M19" s="23"/>
    </row>
    <row r="20" spans="1:13" ht="24.75" customHeight="1">
      <c r="A20" s="5">
        <v>2</v>
      </c>
      <c r="B20" s="24" t="s">
        <v>5</v>
      </c>
      <c r="C20" s="15">
        <f>E6/E5*C19</f>
        <v>193.31550802139037</v>
      </c>
      <c r="D20" s="8" t="s">
        <v>9</v>
      </c>
      <c r="E20" s="35">
        <f>C20/E13*1000</f>
        <v>136.36363636363637</v>
      </c>
      <c r="F20" s="26">
        <f>E20/18</f>
        <v>7.575757575757576</v>
      </c>
      <c r="H20" s="5">
        <v>2</v>
      </c>
      <c r="I20" s="24" t="s">
        <v>5</v>
      </c>
      <c r="J20" s="15">
        <f>L6/L5*J19</f>
        <v>122.3021582733813</v>
      </c>
      <c r="K20" s="8" t="s">
        <v>9</v>
      </c>
      <c r="L20" s="35">
        <f>J20/L13*1000</f>
        <v>84.89208633093526</v>
      </c>
      <c r="M20" s="26">
        <f>L20/18</f>
        <v>4.716227018385292</v>
      </c>
    </row>
    <row r="21" spans="1:13" ht="24.75" customHeight="1">
      <c r="A21" s="5">
        <v>3</v>
      </c>
      <c r="B21" s="24" t="s">
        <v>8</v>
      </c>
      <c r="C21" s="15">
        <f>E7/E5*C19</f>
        <v>325.1336898395722</v>
      </c>
      <c r="D21" s="8" t="s">
        <v>9</v>
      </c>
      <c r="E21" s="35">
        <f>C21/E14*1000</f>
        <v>238.77005347593584</v>
      </c>
      <c r="F21" s="26">
        <f>E21/18</f>
        <v>13.265002970885325</v>
      </c>
      <c r="H21" s="5">
        <v>3</v>
      </c>
      <c r="I21" s="24" t="s">
        <v>8</v>
      </c>
      <c r="J21" s="15">
        <f>L7/L5*J19</f>
        <v>213.1294964028777</v>
      </c>
      <c r="K21" s="8" t="s">
        <v>9</v>
      </c>
      <c r="L21" s="35">
        <f>J21/L14*1000</f>
        <v>156.4748201438849</v>
      </c>
      <c r="M21" s="26">
        <f>L21/18</f>
        <v>8.69304556354916</v>
      </c>
    </row>
    <row r="22" spans="1:13" ht="24.75" customHeight="1">
      <c r="A22" s="5">
        <v>4</v>
      </c>
      <c r="B22" s="6" t="s">
        <v>10</v>
      </c>
      <c r="C22" s="15">
        <f>C8/E5*C19</f>
        <v>46.79144385026738</v>
      </c>
      <c r="D22" s="8" t="s">
        <v>11</v>
      </c>
      <c r="E22" s="35">
        <f>C22/E15*1000</f>
        <v>46.79144385026738</v>
      </c>
      <c r="F22" s="26">
        <f>E22/18</f>
        <v>2.5995246583481877</v>
      </c>
      <c r="H22" s="5">
        <v>4</v>
      </c>
      <c r="I22" s="6" t="s">
        <v>10</v>
      </c>
      <c r="J22" s="15">
        <f>J8/L5*J19</f>
        <v>31.47482014388489</v>
      </c>
      <c r="K22" s="8" t="s">
        <v>11</v>
      </c>
      <c r="L22" s="35">
        <f>J22/L15*1000</f>
        <v>31.47482014388489</v>
      </c>
      <c r="M22" s="26">
        <f>L22/18</f>
        <v>1.7486011191047162</v>
      </c>
    </row>
    <row r="23" spans="1:13" ht="24.75" customHeight="1" thickBot="1">
      <c r="A23" s="10">
        <v>5</v>
      </c>
      <c r="B23" s="11" t="s">
        <v>12</v>
      </c>
      <c r="C23" s="12"/>
      <c r="D23" s="13"/>
      <c r="E23" s="10"/>
      <c r="F23" s="27"/>
      <c r="H23" s="10">
        <v>5</v>
      </c>
      <c r="I23" s="11" t="s">
        <v>12</v>
      </c>
      <c r="J23" s="12"/>
      <c r="K23" s="13"/>
      <c r="L23" s="10"/>
      <c r="M23" s="27"/>
    </row>
    <row r="24" spans="1:13" ht="24.75" customHeight="1" thickBot="1">
      <c r="A24" s="49" t="s">
        <v>18</v>
      </c>
      <c r="B24" s="50"/>
      <c r="C24" s="50"/>
      <c r="D24" s="50"/>
      <c r="E24" s="47"/>
      <c r="F24" s="48"/>
      <c r="H24" s="49" t="s">
        <v>18</v>
      </c>
      <c r="I24" s="50"/>
      <c r="J24" s="50"/>
      <c r="K24" s="50"/>
      <c r="L24" s="47"/>
      <c r="M24" s="48"/>
    </row>
    <row r="25" spans="1:13" s="33" customFormat="1" ht="24.75" customHeight="1">
      <c r="A25" s="2" t="s">
        <v>0</v>
      </c>
      <c r="B25" s="3" t="s">
        <v>1</v>
      </c>
      <c r="C25" s="3" t="s">
        <v>2</v>
      </c>
      <c r="D25" s="4" t="s">
        <v>3</v>
      </c>
      <c r="E25" s="2" t="s">
        <v>6</v>
      </c>
      <c r="F25" s="17">
        <v>18</v>
      </c>
      <c r="H25" s="2" t="s">
        <v>0</v>
      </c>
      <c r="I25" s="3" t="s">
        <v>1</v>
      </c>
      <c r="J25" s="3" t="s">
        <v>2</v>
      </c>
      <c r="K25" s="4" t="s">
        <v>3</v>
      </c>
      <c r="L25" s="2" t="s">
        <v>6</v>
      </c>
      <c r="M25" s="17">
        <v>18</v>
      </c>
    </row>
    <row r="26" spans="1:13" ht="24.75" customHeight="1">
      <c r="A26" s="18">
        <v>1</v>
      </c>
      <c r="B26" s="19" t="s">
        <v>4</v>
      </c>
      <c r="C26" s="29">
        <f>C19/2</f>
        <v>25</v>
      </c>
      <c r="D26" s="21" t="s">
        <v>9</v>
      </c>
      <c r="E26" s="18"/>
      <c r="F26" s="23"/>
      <c r="H26" s="18">
        <v>1</v>
      </c>
      <c r="I26" s="19" t="s">
        <v>4</v>
      </c>
      <c r="J26" s="29">
        <f>J19/2</f>
        <v>25</v>
      </c>
      <c r="K26" s="21" t="s">
        <v>9</v>
      </c>
      <c r="L26" s="18"/>
      <c r="M26" s="23"/>
    </row>
    <row r="27" spans="1:13" ht="24.75" customHeight="1">
      <c r="A27" s="5">
        <v>2</v>
      </c>
      <c r="B27" s="24" t="s">
        <v>5</v>
      </c>
      <c r="C27" s="29">
        <f>C20/2</f>
        <v>96.65775401069519</v>
      </c>
      <c r="D27" s="8" t="s">
        <v>9</v>
      </c>
      <c r="E27" s="35">
        <f>E20/2</f>
        <v>68.18181818181819</v>
      </c>
      <c r="F27" s="26">
        <f>E27/18</f>
        <v>3.787878787878788</v>
      </c>
      <c r="H27" s="5">
        <v>2</v>
      </c>
      <c r="I27" s="24" t="s">
        <v>5</v>
      </c>
      <c r="J27" s="29">
        <f>J20/2</f>
        <v>61.15107913669065</v>
      </c>
      <c r="K27" s="8" t="s">
        <v>9</v>
      </c>
      <c r="L27" s="35">
        <f>L20/2</f>
        <v>42.44604316546763</v>
      </c>
      <c r="M27" s="26">
        <f>L27/18</f>
        <v>2.358113509192646</v>
      </c>
    </row>
    <row r="28" spans="1:13" ht="24.75" customHeight="1">
      <c r="A28" s="5">
        <v>3</v>
      </c>
      <c r="B28" s="24" t="s">
        <v>8</v>
      </c>
      <c r="C28" s="29">
        <f>C21/2</f>
        <v>162.5668449197861</v>
      </c>
      <c r="D28" s="8" t="s">
        <v>9</v>
      </c>
      <c r="E28" s="35">
        <f>E21/2</f>
        <v>119.38502673796792</v>
      </c>
      <c r="F28" s="26">
        <f>E28/18</f>
        <v>6.6325014854426625</v>
      </c>
      <c r="H28" s="5">
        <v>3</v>
      </c>
      <c r="I28" s="24" t="s">
        <v>8</v>
      </c>
      <c r="J28" s="29">
        <f>J21/2</f>
        <v>106.56474820143885</v>
      </c>
      <c r="K28" s="8" t="s">
        <v>9</v>
      </c>
      <c r="L28" s="35">
        <f>L21/2</f>
        <v>78.23741007194245</v>
      </c>
      <c r="M28" s="26">
        <f>L28/18</f>
        <v>4.34652278177458</v>
      </c>
    </row>
    <row r="29" spans="1:13" ht="24.75" customHeight="1">
      <c r="A29" s="5">
        <v>4</v>
      </c>
      <c r="B29" s="6" t="s">
        <v>10</v>
      </c>
      <c r="C29" s="29">
        <f>C22/2</f>
        <v>23.39572192513369</v>
      </c>
      <c r="D29" s="8" t="s">
        <v>11</v>
      </c>
      <c r="E29" s="35">
        <f>E22/2</f>
        <v>23.39572192513369</v>
      </c>
      <c r="F29" s="26">
        <f>E29/18</f>
        <v>1.2997623291740938</v>
      </c>
      <c r="H29" s="5">
        <v>4</v>
      </c>
      <c r="I29" s="6" t="s">
        <v>10</v>
      </c>
      <c r="J29" s="29">
        <f>J22/2</f>
        <v>15.737410071942445</v>
      </c>
      <c r="K29" s="8" t="s">
        <v>11</v>
      </c>
      <c r="L29" s="35">
        <f>L22/2</f>
        <v>15.737410071942445</v>
      </c>
      <c r="M29" s="26">
        <f>L29/18</f>
        <v>0.8743005595523581</v>
      </c>
    </row>
    <row r="30" spans="1:13" ht="24.75" customHeight="1" thickBot="1">
      <c r="A30" s="10">
        <v>5</v>
      </c>
      <c r="B30" s="11" t="s">
        <v>12</v>
      </c>
      <c r="C30" s="30"/>
      <c r="D30" s="13"/>
      <c r="E30" s="10"/>
      <c r="F30" s="27"/>
      <c r="H30" s="10">
        <v>5</v>
      </c>
      <c r="I30" s="11" t="s">
        <v>12</v>
      </c>
      <c r="J30" s="30"/>
      <c r="K30" s="13"/>
      <c r="L30" s="10"/>
      <c r="M30" s="27"/>
    </row>
    <row r="31" spans="1:13" ht="15.75" customHeight="1">
      <c r="A31" s="36"/>
      <c r="B31" s="1"/>
      <c r="C31" s="37"/>
      <c r="D31" s="36"/>
      <c r="E31" s="36"/>
      <c r="F31" s="37"/>
      <c r="H31" s="36"/>
      <c r="I31" s="1"/>
      <c r="J31" s="37"/>
      <c r="K31" s="36"/>
      <c r="L31" s="36"/>
      <c r="M31" s="37"/>
    </row>
    <row r="32" spans="1:13" ht="24.75" customHeight="1" thickBot="1">
      <c r="A32" s="51" t="s">
        <v>17</v>
      </c>
      <c r="B32" s="51"/>
      <c r="C32" s="51"/>
      <c r="D32" s="51"/>
      <c r="E32" s="51"/>
      <c r="F32" s="51"/>
      <c r="G32" s="31"/>
      <c r="H32" s="51" t="s">
        <v>17</v>
      </c>
      <c r="I32" s="51"/>
      <c r="J32" s="51"/>
      <c r="K32" s="51"/>
      <c r="L32" s="51"/>
      <c r="M32" s="51"/>
    </row>
    <row r="33" spans="1:13" ht="24.75" customHeight="1" thickBot="1">
      <c r="A33" s="43" t="s">
        <v>25</v>
      </c>
      <c r="B33" s="44"/>
      <c r="C33" s="44"/>
      <c r="D33" s="44"/>
      <c r="E33" s="44"/>
      <c r="F33" s="45"/>
      <c r="H33" s="43" t="s">
        <v>26</v>
      </c>
      <c r="I33" s="44"/>
      <c r="J33" s="44"/>
      <c r="K33" s="44"/>
      <c r="L33" s="44"/>
      <c r="M33" s="45"/>
    </row>
    <row r="34" spans="1:13" s="38" customFormat="1" ht="24.75" customHeight="1">
      <c r="A34" s="2" t="s">
        <v>0</v>
      </c>
      <c r="B34" s="3" t="s">
        <v>1</v>
      </c>
      <c r="C34" s="3" t="s">
        <v>2</v>
      </c>
      <c r="D34" s="4" t="s">
        <v>3</v>
      </c>
      <c r="E34" s="2" t="s">
        <v>6</v>
      </c>
      <c r="F34" s="4" t="s">
        <v>3</v>
      </c>
      <c r="H34" s="2" t="s">
        <v>0</v>
      </c>
      <c r="I34" s="3" t="s">
        <v>1</v>
      </c>
      <c r="J34" s="3" t="s">
        <v>2</v>
      </c>
      <c r="K34" s="4" t="s">
        <v>3</v>
      </c>
      <c r="L34" s="2" t="s">
        <v>6</v>
      </c>
      <c r="M34" s="4" t="s">
        <v>3</v>
      </c>
    </row>
    <row r="35" spans="1:13" ht="24.75" customHeight="1">
      <c r="A35" s="5">
        <v>1</v>
      </c>
      <c r="B35" s="6" t="s">
        <v>4</v>
      </c>
      <c r="C35" s="7">
        <v>205</v>
      </c>
      <c r="D35" s="8" t="s">
        <v>9</v>
      </c>
      <c r="E35" s="5">
        <f>C35</f>
        <v>205</v>
      </c>
      <c r="F35" s="8" t="s">
        <v>16</v>
      </c>
      <c r="H35" s="5">
        <v>1</v>
      </c>
      <c r="I35" s="6" t="s">
        <v>4</v>
      </c>
      <c r="J35" s="7">
        <v>255</v>
      </c>
      <c r="K35" s="8" t="s">
        <v>9</v>
      </c>
      <c r="L35" s="5">
        <f>J35</f>
        <v>255</v>
      </c>
      <c r="M35" s="8" t="s">
        <v>16</v>
      </c>
    </row>
    <row r="36" spans="1:13" ht="24.75" customHeight="1">
      <c r="A36" s="5">
        <v>2</v>
      </c>
      <c r="B36" s="6" t="s">
        <v>5</v>
      </c>
      <c r="C36" s="7">
        <v>0.503</v>
      </c>
      <c r="D36" s="8" t="s">
        <v>7</v>
      </c>
      <c r="E36" s="9">
        <v>725</v>
      </c>
      <c r="F36" s="8" t="s">
        <v>16</v>
      </c>
      <c r="H36" s="5">
        <v>2</v>
      </c>
      <c r="I36" s="6" t="s">
        <v>5</v>
      </c>
      <c r="J36" s="7">
        <v>0.485</v>
      </c>
      <c r="K36" s="8" t="s">
        <v>7</v>
      </c>
      <c r="L36" s="9">
        <v>700</v>
      </c>
      <c r="M36" s="8" t="s">
        <v>16</v>
      </c>
    </row>
    <row r="37" spans="1:13" ht="24.75" customHeight="1">
      <c r="A37" s="5">
        <v>3</v>
      </c>
      <c r="B37" s="6" t="s">
        <v>8</v>
      </c>
      <c r="C37" s="7">
        <v>0.866</v>
      </c>
      <c r="D37" s="8" t="s">
        <v>7</v>
      </c>
      <c r="E37" s="9">
        <v>1205</v>
      </c>
      <c r="F37" s="8" t="s">
        <v>16</v>
      </c>
      <c r="H37" s="5">
        <v>3</v>
      </c>
      <c r="I37" s="6" t="s">
        <v>8</v>
      </c>
      <c r="J37" s="7">
        <v>0.855</v>
      </c>
      <c r="K37" s="8" t="s">
        <v>7</v>
      </c>
      <c r="L37" s="9">
        <v>1190</v>
      </c>
      <c r="M37" s="8" t="s">
        <v>16</v>
      </c>
    </row>
    <row r="38" spans="1:13" ht="24.75" customHeight="1">
      <c r="A38" s="5">
        <v>4</v>
      </c>
      <c r="B38" s="6" t="s">
        <v>10</v>
      </c>
      <c r="C38" s="7">
        <v>195</v>
      </c>
      <c r="D38" s="8" t="s">
        <v>11</v>
      </c>
      <c r="E38" s="5">
        <f>C38</f>
        <v>195</v>
      </c>
      <c r="F38" s="8" t="s">
        <v>11</v>
      </c>
      <c r="H38" s="5">
        <v>4</v>
      </c>
      <c r="I38" s="6" t="s">
        <v>10</v>
      </c>
      <c r="J38" s="7">
        <v>195</v>
      </c>
      <c r="K38" s="8" t="s">
        <v>11</v>
      </c>
      <c r="L38" s="5">
        <f>J38</f>
        <v>195</v>
      </c>
      <c r="M38" s="8" t="s">
        <v>11</v>
      </c>
    </row>
    <row r="39" spans="1:13" ht="24.75" customHeight="1" thickBot="1">
      <c r="A39" s="10">
        <v>5</v>
      </c>
      <c r="B39" s="11" t="s">
        <v>12</v>
      </c>
      <c r="C39" s="12"/>
      <c r="D39" s="13" t="s">
        <v>11</v>
      </c>
      <c r="E39" s="10"/>
      <c r="F39" s="13" t="s">
        <v>11</v>
      </c>
      <c r="H39" s="10">
        <v>5</v>
      </c>
      <c r="I39" s="11" t="s">
        <v>12</v>
      </c>
      <c r="J39" s="12"/>
      <c r="K39" s="13" t="s">
        <v>11</v>
      </c>
      <c r="L39" s="10"/>
      <c r="M39" s="13" t="s">
        <v>11</v>
      </c>
    </row>
    <row r="40" spans="1:13" ht="24.75" customHeight="1" thickBot="1">
      <c r="A40" s="40" t="s">
        <v>15</v>
      </c>
      <c r="B40" s="41"/>
      <c r="C40" s="41"/>
      <c r="D40" s="41"/>
      <c r="E40" s="41"/>
      <c r="F40" s="42"/>
      <c r="H40" s="40" t="s">
        <v>15</v>
      </c>
      <c r="I40" s="41"/>
      <c r="J40" s="41"/>
      <c r="K40" s="41"/>
      <c r="L40" s="41"/>
      <c r="M40" s="42"/>
    </row>
    <row r="41" spans="1:13" s="38" customFormat="1" ht="24.75" customHeight="1">
      <c r="A41" s="2" t="s">
        <v>0</v>
      </c>
      <c r="B41" s="3" t="s">
        <v>1</v>
      </c>
      <c r="C41" s="3" t="s">
        <v>2</v>
      </c>
      <c r="D41" s="3" t="s">
        <v>3</v>
      </c>
      <c r="E41" s="3" t="s">
        <v>6</v>
      </c>
      <c r="F41" s="4" t="s">
        <v>3</v>
      </c>
      <c r="H41" s="2" t="s">
        <v>0</v>
      </c>
      <c r="I41" s="3" t="s">
        <v>1</v>
      </c>
      <c r="J41" s="3" t="s">
        <v>2</v>
      </c>
      <c r="K41" s="3" t="s">
        <v>3</v>
      </c>
      <c r="L41" s="3" t="s">
        <v>6</v>
      </c>
      <c r="M41" s="4" t="s">
        <v>3</v>
      </c>
    </row>
    <row r="42" spans="1:13" ht="24.75" customHeight="1">
      <c r="A42" s="5">
        <v>1</v>
      </c>
      <c r="B42" s="6" t="s">
        <v>4</v>
      </c>
      <c r="C42" s="14"/>
      <c r="D42" s="14" t="s">
        <v>9</v>
      </c>
      <c r="E42" s="14"/>
      <c r="F42" s="8" t="s">
        <v>9</v>
      </c>
      <c r="H42" s="5">
        <v>1</v>
      </c>
      <c r="I42" s="6" t="s">
        <v>4</v>
      </c>
      <c r="J42" s="14"/>
      <c r="K42" s="14" t="s">
        <v>9</v>
      </c>
      <c r="L42" s="14"/>
      <c r="M42" s="8" t="s">
        <v>9</v>
      </c>
    </row>
    <row r="43" spans="1:13" ht="24.75" customHeight="1">
      <c r="A43" s="5">
        <v>2</v>
      </c>
      <c r="B43" s="6" t="s">
        <v>5</v>
      </c>
      <c r="C43" s="14">
        <v>1</v>
      </c>
      <c r="D43" s="14" t="s">
        <v>7</v>
      </c>
      <c r="E43" s="15">
        <f>E36/C36</f>
        <v>1441.351888667992</v>
      </c>
      <c r="F43" s="8" t="s">
        <v>13</v>
      </c>
      <c r="H43" s="5">
        <v>2</v>
      </c>
      <c r="I43" s="6" t="s">
        <v>5</v>
      </c>
      <c r="J43" s="14">
        <v>1</v>
      </c>
      <c r="K43" s="14" t="s">
        <v>7</v>
      </c>
      <c r="L43" s="15">
        <f>L36/J36</f>
        <v>1443.298969072165</v>
      </c>
      <c r="M43" s="8" t="s">
        <v>13</v>
      </c>
    </row>
    <row r="44" spans="1:13" ht="24.75" customHeight="1">
      <c r="A44" s="5">
        <v>3</v>
      </c>
      <c r="B44" s="6" t="s">
        <v>8</v>
      </c>
      <c r="C44" s="14">
        <v>1</v>
      </c>
      <c r="D44" s="14" t="s">
        <v>7</v>
      </c>
      <c r="E44" s="15">
        <f>E37/C37</f>
        <v>1391.4549653579677</v>
      </c>
      <c r="F44" s="8" t="s">
        <v>13</v>
      </c>
      <c r="H44" s="5">
        <v>3</v>
      </c>
      <c r="I44" s="6" t="s">
        <v>8</v>
      </c>
      <c r="J44" s="14">
        <v>1</v>
      </c>
      <c r="K44" s="14" t="s">
        <v>7</v>
      </c>
      <c r="L44" s="15">
        <f>L37/J37</f>
        <v>1391.812865497076</v>
      </c>
      <c r="M44" s="8" t="s">
        <v>13</v>
      </c>
    </row>
    <row r="45" spans="1:13" ht="24.75" customHeight="1">
      <c r="A45" s="5">
        <v>4</v>
      </c>
      <c r="B45" s="6" t="s">
        <v>10</v>
      </c>
      <c r="C45" s="14">
        <v>1</v>
      </c>
      <c r="D45" s="14" t="s">
        <v>7</v>
      </c>
      <c r="E45" s="15">
        <v>1000</v>
      </c>
      <c r="F45" s="8" t="s">
        <v>9</v>
      </c>
      <c r="H45" s="5">
        <v>4</v>
      </c>
      <c r="I45" s="6" t="s">
        <v>10</v>
      </c>
      <c r="J45" s="14">
        <v>1</v>
      </c>
      <c r="K45" s="14" t="s">
        <v>7</v>
      </c>
      <c r="L45" s="15">
        <v>1000</v>
      </c>
      <c r="M45" s="8" t="s">
        <v>9</v>
      </c>
    </row>
    <row r="46" spans="1:13" ht="24.75" customHeight="1" thickBot="1">
      <c r="A46" s="10">
        <v>5</v>
      </c>
      <c r="B46" s="11" t="s">
        <v>12</v>
      </c>
      <c r="C46" s="16"/>
      <c r="D46" s="12"/>
      <c r="E46" s="12"/>
      <c r="F46" s="13" t="s">
        <v>11</v>
      </c>
      <c r="H46" s="10">
        <v>5</v>
      </c>
      <c r="I46" s="11" t="s">
        <v>12</v>
      </c>
      <c r="J46" s="16"/>
      <c r="K46" s="12"/>
      <c r="L46" s="12"/>
      <c r="M46" s="13" t="s">
        <v>11</v>
      </c>
    </row>
    <row r="47" spans="1:13" ht="24.75" customHeight="1" thickBot="1">
      <c r="A47" s="46" t="s">
        <v>14</v>
      </c>
      <c r="B47" s="47"/>
      <c r="C47" s="47"/>
      <c r="D47" s="47"/>
      <c r="E47" s="47"/>
      <c r="F47" s="48"/>
      <c r="H47" s="46" t="s">
        <v>14</v>
      </c>
      <c r="I47" s="47"/>
      <c r="J47" s="47"/>
      <c r="K47" s="47"/>
      <c r="L47" s="47"/>
      <c r="M47" s="48"/>
    </row>
    <row r="48" spans="1:13" s="38" customFormat="1" ht="24.75" customHeight="1">
      <c r="A48" s="2" t="s">
        <v>0</v>
      </c>
      <c r="B48" s="3" t="s">
        <v>1</v>
      </c>
      <c r="C48" s="3" t="s">
        <v>2</v>
      </c>
      <c r="D48" s="4" t="s">
        <v>3</v>
      </c>
      <c r="E48" s="2" t="s">
        <v>19</v>
      </c>
      <c r="F48" s="17">
        <v>18</v>
      </c>
      <c r="H48" s="2" t="s">
        <v>0</v>
      </c>
      <c r="I48" s="3" t="s">
        <v>1</v>
      </c>
      <c r="J48" s="3" t="s">
        <v>2</v>
      </c>
      <c r="K48" s="4" t="s">
        <v>3</v>
      </c>
      <c r="L48" s="2" t="s">
        <v>20</v>
      </c>
      <c r="M48" s="17">
        <v>18</v>
      </c>
    </row>
    <row r="49" spans="1:13" ht="24.75" customHeight="1">
      <c r="A49" s="18">
        <v>1</v>
      </c>
      <c r="B49" s="19" t="s">
        <v>4</v>
      </c>
      <c r="C49" s="20">
        <v>50</v>
      </c>
      <c r="D49" s="21" t="s">
        <v>9</v>
      </c>
      <c r="E49" s="22"/>
      <c r="F49" s="8"/>
      <c r="H49" s="18">
        <v>1</v>
      </c>
      <c r="I49" s="19" t="s">
        <v>4</v>
      </c>
      <c r="J49" s="20">
        <v>50</v>
      </c>
      <c r="K49" s="21" t="s">
        <v>9</v>
      </c>
      <c r="L49" s="22"/>
      <c r="M49" s="23"/>
    </row>
    <row r="50" spans="1:13" ht="24.75" customHeight="1">
      <c r="A50" s="5">
        <v>2</v>
      </c>
      <c r="B50" s="24" t="s">
        <v>5</v>
      </c>
      <c r="C50" s="15">
        <f>E36/E35*C49</f>
        <v>176.82926829268294</v>
      </c>
      <c r="D50" s="8" t="s">
        <v>9</v>
      </c>
      <c r="E50" s="35">
        <f>C50/E43*1000</f>
        <v>122.68292682926831</v>
      </c>
      <c r="F50" s="26">
        <f>E50/18</f>
        <v>6.815718157181573</v>
      </c>
      <c r="H50" s="5">
        <v>2</v>
      </c>
      <c r="I50" s="24" t="s">
        <v>5</v>
      </c>
      <c r="J50" s="15">
        <f>L36/L35*J49</f>
        <v>137.2549019607843</v>
      </c>
      <c r="K50" s="8" t="s">
        <v>9</v>
      </c>
      <c r="L50" s="25">
        <f>J50/L43*1000</f>
        <v>95.09803921568627</v>
      </c>
      <c r="M50" s="26">
        <f>L50/18</f>
        <v>5.283224400871459</v>
      </c>
    </row>
    <row r="51" spans="1:13" ht="24.75" customHeight="1">
      <c r="A51" s="5">
        <v>3</v>
      </c>
      <c r="B51" s="24" t="s">
        <v>8</v>
      </c>
      <c r="C51" s="15">
        <f>E37/E35*C49</f>
        <v>293.9024390243902</v>
      </c>
      <c r="D51" s="8" t="s">
        <v>9</v>
      </c>
      <c r="E51" s="35">
        <f>C51/E44*1000</f>
        <v>211.21951219512192</v>
      </c>
      <c r="F51" s="26">
        <f>E51/18</f>
        <v>11.73441734417344</v>
      </c>
      <c r="H51" s="5">
        <v>3</v>
      </c>
      <c r="I51" s="24" t="s">
        <v>8</v>
      </c>
      <c r="J51" s="15">
        <f>L37/L35*J49</f>
        <v>233.33333333333334</v>
      </c>
      <c r="K51" s="8" t="s">
        <v>9</v>
      </c>
      <c r="L51" s="25">
        <f>J51/L44*1000</f>
        <v>167.64705882352942</v>
      </c>
      <c r="M51" s="26">
        <f>L51/18</f>
        <v>9.313725490196079</v>
      </c>
    </row>
    <row r="52" spans="1:13" ht="24.75" customHeight="1">
      <c r="A52" s="5">
        <v>4</v>
      </c>
      <c r="B52" s="6" t="s">
        <v>10</v>
      </c>
      <c r="C52" s="15">
        <f>C38/E35*C49</f>
        <v>47.5609756097561</v>
      </c>
      <c r="D52" s="8" t="s">
        <v>11</v>
      </c>
      <c r="E52" s="35">
        <f>C52/E45*1000</f>
        <v>47.5609756097561</v>
      </c>
      <c r="F52" s="26">
        <f>E52/18</f>
        <v>2.642276422764228</v>
      </c>
      <c r="H52" s="5">
        <v>4</v>
      </c>
      <c r="I52" s="6" t="s">
        <v>10</v>
      </c>
      <c r="J52" s="15">
        <f>J38/L35*J49</f>
        <v>38.23529411764706</v>
      </c>
      <c r="K52" s="8" t="s">
        <v>11</v>
      </c>
      <c r="L52" s="25">
        <f>J52/L45*1000</f>
        <v>38.23529411764706</v>
      </c>
      <c r="M52" s="26">
        <f>L52/18</f>
        <v>2.1241830065359477</v>
      </c>
    </row>
    <row r="53" spans="1:13" ht="24.75" customHeight="1" thickBot="1">
      <c r="A53" s="10">
        <v>5</v>
      </c>
      <c r="B53" s="11" t="s">
        <v>12</v>
      </c>
      <c r="C53" s="12"/>
      <c r="D53" s="13"/>
      <c r="E53" s="10"/>
      <c r="F53" s="27"/>
      <c r="H53" s="10">
        <v>5</v>
      </c>
      <c r="I53" s="11" t="s">
        <v>12</v>
      </c>
      <c r="J53" s="12"/>
      <c r="K53" s="13"/>
      <c r="L53" s="10"/>
      <c r="M53" s="27"/>
    </row>
    <row r="54" spans="1:13" ht="24.75" customHeight="1" thickBot="1">
      <c r="A54" s="49" t="s">
        <v>18</v>
      </c>
      <c r="B54" s="50"/>
      <c r="C54" s="50"/>
      <c r="D54" s="50"/>
      <c r="E54" s="47"/>
      <c r="F54" s="48"/>
      <c r="H54" s="49" t="s">
        <v>18</v>
      </c>
      <c r="I54" s="50"/>
      <c r="J54" s="50"/>
      <c r="K54" s="50"/>
      <c r="L54" s="47"/>
      <c r="M54" s="48"/>
    </row>
    <row r="55" spans="1:13" s="38" customFormat="1" ht="24.75" customHeight="1">
      <c r="A55" s="2" t="s">
        <v>0</v>
      </c>
      <c r="B55" s="3" t="s">
        <v>1</v>
      </c>
      <c r="C55" s="3" t="s">
        <v>2</v>
      </c>
      <c r="D55" s="4" t="s">
        <v>3</v>
      </c>
      <c r="E55" s="2" t="s">
        <v>6</v>
      </c>
      <c r="F55" s="17">
        <v>18</v>
      </c>
      <c r="H55" s="2" t="s">
        <v>0</v>
      </c>
      <c r="I55" s="3" t="s">
        <v>1</v>
      </c>
      <c r="J55" s="3" t="s">
        <v>2</v>
      </c>
      <c r="K55" s="4" t="s">
        <v>3</v>
      </c>
      <c r="L55" s="2" t="s">
        <v>20</v>
      </c>
      <c r="M55" s="17">
        <v>18</v>
      </c>
    </row>
    <row r="56" spans="1:13" ht="24.75" customHeight="1">
      <c r="A56" s="18">
        <v>1</v>
      </c>
      <c r="B56" s="19" t="s">
        <v>4</v>
      </c>
      <c r="C56" s="29">
        <f>C49/2</f>
        <v>25</v>
      </c>
      <c r="D56" s="21" t="s">
        <v>9</v>
      </c>
      <c r="E56" s="18"/>
      <c r="F56" s="23"/>
      <c r="H56" s="18">
        <v>1</v>
      </c>
      <c r="I56" s="19" t="s">
        <v>4</v>
      </c>
      <c r="J56" s="28">
        <f>J49/2</f>
        <v>25</v>
      </c>
      <c r="K56" s="21" t="s">
        <v>9</v>
      </c>
      <c r="L56" s="18"/>
      <c r="M56" s="23"/>
    </row>
    <row r="57" spans="1:13" ht="24.75" customHeight="1">
      <c r="A57" s="5">
        <v>2</v>
      </c>
      <c r="B57" s="24" t="s">
        <v>5</v>
      </c>
      <c r="C57" s="29">
        <f>C50/2</f>
        <v>88.41463414634147</v>
      </c>
      <c r="D57" s="8" t="s">
        <v>9</v>
      </c>
      <c r="E57" s="35">
        <f>E50/2</f>
        <v>61.341463414634156</v>
      </c>
      <c r="F57" s="26">
        <f>E57/18</f>
        <v>3.4078590785907865</v>
      </c>
      <c r="H57" s="5">
        <v>2</v>
      </c>
      <c r="I57" s="24" t="s">
        <v>5</v>
      </c>
      <c r="J57" s="29">
        <f>J50/2</f>
        <v>68.62745098039215</v>
      </c>
      <c r="K57" s="8" t="s">
        <v>9</v>
      </c>
      <c r="L57" s="25">
        <f>L50/2</f>
        <v>47.549019607843135</v>
      </c>
      <c r="M57" s="26">
        <f>L57/18</f>
        <v>2.6416122004357296</v>
      </c>
    </row>
    <row r="58" spans="1:13" ht="24.75" customHeight="1">
      <c r="A58" s="5">
        <v>3</v>
      </c>
      <c r="B58" s="24" t="s">
        <v>8</v>
      </c>
      <c r="C58" s="29">
        <f>C51/2</f>
        <v>146.9512195121951</v>
      </c>
      <c r="D58" s="8" t="s">
        <v>9</v>
      </c>
      <c r="E58" s="35">
        <f>E51/2</f>
        <v>105.60975609756096</v>
      </c>
      <c r="F58" s="26">
        <f>E58/18</f>
        <v>5.86720867208672</v>
      </c>
      <c r="H58" s="5">
        <v>3</v>
      </c>
      <c r="I58" s="24" t="s">
        <v>8</v>
      </c>
      <c r="J58" s="29">
        <f>J51/2</f>
        <v>116.66666666666667</v>
      </c>
      <c r="K58" s="8" t="s">
        <v>9</v>
      </c>
      <c r="L58" s="25">
        <f>L51/2</f>
        <v>83.82352941176471</v>
      </c>
      <c r="M58" s="26">
        <f>L58/18</f>
        <v>4.6568627450980395</v>
      </c>
    </row>
    <row r="59" spans="1:13" ht="24.75" customHeight="1">
      <c r="A59" s="5">
        <v>4</v>
      </c>
      <c r="B59" s="6" t="s">
        <v>10</v>
      </c>
      <c r="C59" s="29">
        <f>C52/2</f>
        <v>23.78048780487805</v>
      </c>
      <c r="D59" s="8" t="s">
        <v>11</v>
      </c>
      <c r="E59" s="35">
        <f>E52/2</f>
        <v>23.78048780487805</v>
      </c>
      <c r="F59" s="26">
        <f>E59/18</f>
        <v>1.321138211382114</v>
      </c>
      <c r="H59" s="5">
        <v>4</v>
      </c>
      <c r="I59" s="6" t="s">
        <v>10</v>
      </c>
      <c r="J59" s="29">
        <f>J52/2</f>
        <v>19.11764705882353</v>
      </c>
      <c r="K59" s="8" t="s">
        <v>11</v>
      </c>
      <c r="L59" s="25">
        <f>L52/2</f>
        <v>19.11764705882353</v>
      </c>
      <c r="M59" s="26">
        <f>L59/18</f>
        <v>1.0620915032679739</v>
      </c>
    </row>
    <row r="60" spans="1:13" ht="24.75" customHeight="1" thickBot="1">
      <c r="A60" s="10">
        <v>5</v>
      </c>
      <c r="B60" s="11" t="s">
        <v>12</v>
      </c>
      <c r="C60" s="30"/>
      <c r="D60" s="13"/>
      <c r="E60" s="10"/>
      <c r="F60" s="27"/>
      <c r="H60" s="10">
        <v>5</v>
      </c>
      <c r="I60" s="11" t="s">
        <v>12</v>
      </c>
      <c r="J60" s="30"/>
      <c r="K60" s="13"/>
      <c r="L60" s="10"/>
      <c r="M60" s="27"/>
    </row>
    <row r="61" spans="1:13" ht="15.75" customHeight="1" thickBot="1">
      <c r="A61" s="36"/>
      <c r="B61" s="1"/>
      <c r="C61" s="37"/>
      <c r="D61" s="36"/>
      <c r="E61" s="36"/>
      <c r="F61" s="37"/>
      <c r="H61" s="36"/>
      <c r="I61" s="1"/>
      <c r="J61" s="37"/>
      <c r="K61" s="36"/>
      <c r="L61" s="36"/>
      <c r="M61" s="37"/>
    </row>
    <row r="62" spans="1:13" ht="24.75" customHeight="1" thickBot="1">
      <c r="A62" s="51" t="s">
        <v>17</v>
      </c>
      <c r="B62" s="51"/>
      <c r="C62" s="51"/>
      <c r="D62" s="51"/>
      <c r="E62" s="51"/>
      <c r="F62" s="51"/>
      <c r="G62" s="31"/>
      <c r="H62" s="52" t="s">
        <v>17</v>
      </c>
      <c r="I62" s="53"/>
      <c r="J62" s="53"/>
      <c r="K62" s="53"/>
      <c r="L62" s="53"/>
      <c r="M62" s="54"/>
    </row>
    <row r="63" spans="1:13" ht="24.75" customHeight="1" thickBot="1">
      <c r="A63" s="43" t="s">
        <v>22</v>
      </c>
      <c r="B63" s="44"/>
      <c r="C63" s="44"/>
      <c r="D63" s="44"/>
      <c r="E63" s="44"/>
      <c r="F63" s="45"/>
      <c r="H63" s="55" t="s">
        <v>21</v>
      </c>
      <c r="I63" s="56"/>
      <c r="J63" s="56"/>
      <c r="K63" s="56"/>
      <c r="L63" s="56"/>
      <c r="M63" s="57"/>
    </row>
    <row r="64" spans="1:13" s="38" customFormat="1" ht="24.75" customHeight="1">
      <c r="A64" s="2" t="s">
        <v>0</v>
      </c>
      <c r="B64" s="3" t="s">
        <v>1</v>
      </c>
      <c r="C64" s="3" t="s">
        <v>2</v>
      </c>
      <c r="D64" s="4" t="s">
        <v>3</v>
      </c>
      <c r="E64" s="2" t="s">
        <v>6</v>
      </c>
      <c r="F64" s="4" t="s">
        <v>3</v>
      </c>
      <c r="H64" s="2" t="s">
        <v>0</v>
      </c>
      <c r="I64" s="3" t="s">
        <v>1</v>
      </c>
      <c r="J64" s="3" t="s">
        <v>2</v>
      </c>
      <c r="K64" s="4" t="s">
        <v>3</v>
      </c>
      <c r="L64" s="2" t="s">
        <v>6</v>
      </c>
      <c r="M64" s="4" t="s">
        <v>3</v>
      </c>
    </row>
    <row r="65" spans="1:13" ht="24.75" customHeight="1">
      <c r="A65" s="5">
        <v>1</v>
      </c>
      <c r="B65" s="6" t="s">
        <v>4</v>
      </c>
      <c r="C65" s="7">
        <v>306</v>
      </c>
      <c r="D65" s="8" t="s">
        <v>9</v>
      </c>
      <c r="E65" s="5">
        <f>C65</f>
        <v>306</v>
      </c>
      <c r="F65" s="8" t="s">
        <v>16</v>
      </c>
      <c r="H65" s="5">
        <v>1</v>
      </c>
      <c r="I65" s="6" t="s">
        <v>4</v>
      </c>
      <c r="J65" s="7">
        <v>355</v>
      </c>
      <c r="K65" s="8" t="s">
        <v>9</v>
      </c>
      <c r="L65" s="5">
        <f>J65</f>
        <v>355</v>
      </c>
      <c r="M65" s="8" t="s">
        <v>16</v>
      </c>
    </row>
    <row r="66" spans="1:13" ht="24.75" customHeight="1">
      <c r="A66" s="5">
        <v>2</v>
      </c>
      <c r="B66" s="6" t="s">
        <v>5</v>
      </c>
      <c r="C66" s="7">
        <v>0.465</v>
      </c>
      <c r="D66" s="8" t="s">
        <v>7</v>
      </c>
      <c r="E66" s="9">
        <v>670</v>
      </c>
      <c r="F66" s="8" t="s">
        <v>16</v>
      </c>
      <c r="H66" s="5">
        <v>2</v>
      </c>
      <c r="I66" s="6" t="s">
        <v>5</v>
      </c>
      <c r="J66" s="7">
        <v>0.447</v>
      </c>
      <c r="K66" s="8" t="s">
        <v>7</v>
      </c>
      <c r="L66" s="9">
        <v>645</v>
      </c>
      <c r="M66" s="8" t="s">
        <v>16</v>
      </c>
    </row>
    <row r="67" spans="1:13" ht="24.75" customHeight="1">
      <c r="A67" s="5">
        <v>3</v>
      </c>
      <c r="B67" s="6" t="s">
        <v>8</v>
      </c>
      <c r="C67" s="7">
        <v>0.845</v>
      </c>
      <c r="D67" s="8" t="s">
        <v>7</v>
      </c>
      <c r="E67" s="9">
        <v>1176</v>
      </c>
      <c r="F67" s="8" t="s">
        <v>16</v>
      </c>
      <c r="H67" s="5">
        <v>3</v>
      </c>
      <c r="I67" s="6" t="s">
        <v>8</v>
      </c>
      <c r="J67" s="7">
        <v>0.839</v>
      </c>
      <c r="K67" s="8" t="s">
        <v>7</v>
      </c>
      <c r="L67" s="9">
        <v>1168</v>
      </c>
      <c r="M67" s="8" t="s">
        <v>16</v>
      </c>
    </row>
    <row r="68" spans="1:13" ht="24.75" customHeight="1">
      <c r="A68" s="5">
        <v>4</v>
      </c>
      <c r="B68" s="6" t="s">
        <v>10</v>
      </c>
      <c r="C68" s="7">
        <v>195</v>
      </c>
      <c r="D68" s="8" t="s">
        <v>11</v>
      </c>
      <c r="E68" s="5">
        <f>C68</f>
        <v>195</v>
      </c>
      <c r="F68" s="8" t="s">
        <v>11</v>
      </c>
      <c r="H68" s="5">
        <v>4</v>
      </c>
      <c r="I68" s="6" t="s">
        <v>10</v>
      </c>
      <c r="J68" s="7">
        <v>195</v>
      </c>
      <c r="K68" s="8" t="s">
        <v>11</v>
      </c>
      <c r="L68" s="5">
        <f>J68</f>
        <v>195</v>
      </c>
      <c r="M68" s="8" t="s">
        <v>11</v>
      </c>
    </row>
    <row r="69" spans="1:13" ht="24.75" customHeight="1" thickBot="1">
      <c r="A69" s="10">
        <v>5</v>
      </c>
      <c r="B69" s="11" t="s">
        <v>12</v>
      </c>
      <c r="C69" s="12"/>
      <c r="D69" s="13" t="s">
        <v>11</v>
      </c>
      <c r="E69" s="10"/>
      <c r="F69" s="13" t="s">
        <v>11</v>
      </c>
      <c r="H69" s="10">
        <v>5</v>
      </c>
      <c r="I69" s="11" t="s">
        <v>12</v>
      </c>
      <c r="J69" s="12"/>
      <c r="K69" s="13" t="s">
        <v>11</v>
      </c>
      <c r="L69" s="10"/>
      <c r="M69" s="13" t="s">
        <v>11</v>
      </c>
    </row>
    <row r="70" spans="1:13" ht="24.75" customHeight="1" thickBot="1">
      <c r="A70" s="40" t="s">
        <v>15</v>
      </c>
      <c r="B70" s="41"/>
      <c r="C70" s="41"/>
      <c r="D70" s="41"/>
      <c r="E70" s="41"/>
      <c r="F70" s="42"/>
      <c r="H70" s="40" t="s">
        <v>15</v>
      </c>
      <c r="I70" s="41"/>
      <c r="J70" s="41"/>
      <c r="K70" s="41"/>
      <c r="L70" s="41"/>
      <c r="M70" s="42"/>
    </row>
    <row r="71" spans="1:13" s="38" customFormat="1" ht="24.75" customHeight="1">
      <c r="A71" s="2" t="s">
        <v>0</v>
      </c>
      <c r="B71" s="3" t="s">
        <v>1</v>
      </c>
      <c r="C71" s="3" t="s">
        <v>2</v>
      </c>
      <c r="D71" s="3" t="s">
        <v>3</v>
      </c>
      <c r="E71" s="3" t="s">
        <v>6</v>
      </c>
      <c r="F71" s="4" t="s">
        <v>3</v>
      </c>
      <c r="H71" s="2" t="s">
        <v>0</v>
      </c>
      <c r="I71" s="3" t="s">
        <v>1</v>
      </c>
      <c r="J71" s="3" t="s">
        <v>2</v>
      </c>
      <c r="K71" s="3" t="s">
        <v>3</v>
      </c>
      <c r="L71" s="3" t="s">
        <v>6</v>
      </c>
      <c r="M71" s="4" t="s">
        <v>3</v>
      </c>
    </row>
    <row r="72" spans="1:13" ht="24.75" customHeight="1">
      <c r="A72" s="5">
        <v>1</v>
      </c>
      <c r="B72" s="6" t="s">
        <v>4</v>
      </c>
      <c r="C72" s="14"/>
      <c r="D72" s="14" t="s">
        <v>9</v>
      </c>
      <c r="E72" s="14"/>
      <c r="F72" s="8" t="s">
        <v>9</v>
      </c>
      <c r="H72" s="5">
        <v>1</v>
      </c>
      <c r="I72" s="6" t="s">
        <v>4</v>
      </c>
      <c r="J72" s="14"/>
      <c r="K72" s="14" t="s">
        <v>9</v>
      </c>
      <c r="L72" s="14"/>
      <c r="M72" s="8" t="s">
        <v>9</v>
      </c>
    </row>
    <row r="73" spans="1:13" ht="24.75" customHeight="1">
      <c r="A73" s="5">
        <v>2</v>
      </c>
      <c r="B73" s="6" t="s">
        <v>5</v>
      </c>
      <c r="C73" s="14">
        <v>1</v>
      </c>
      <c r="D73" s="14" t="s">
        <v>7</v>
      </c>
      <c r="E73" s="15">
        <f>E66/C66</f>
        <v>1440.8602150537633</v>
      </c>
      <c r="F73" s="8" t="s">
        <v>13</v>
      </c>
      <c r="H73" s="5">
        <v>2</v>
      </c>
      <c r="I73" s="6" t="s">
        <v>5</v>
      </c>
      <c r="J73" s="14">
        <v>1</v>
      </c>
      <c r="K73" s="14" t="s">
        <v>7</v>
      </c>
      <c r="L73" s="15">
        <f>L66/J66</f>
        <v>1442.9530201342282</v>
      </c>
      <c r="M73" s="8" t="s">
        <v>13</v>
      </c>
    </row>
    <row r="74" spans="1:13" ht="24.75" customHeight="1">
      <c r="A74" s="5">
        <v>3</v>
      </c>
      <c r="B74" s="6" t="s">
        <v>8</v>
      </c>
      <c r="C74" s="14">
        <v>1</v>
      </c>
      <c r="D74" s="14" t="s">
        <v>7</v>
      </c>
      <c r="E74" s="15">
        <f>E67/C67</f>
        <v>1391.715976331361</v>
      </c>
      <c r="F74" s="8" t="s">
        <v>13</v>
      </c>
      <c r="H74" s="5">
        <v>3</v>
      </c>
      <c r="I74" s="6" t="s">
        <v>8</v>
      </c>
      <c r="J74" s="14">
        <v>1</v>
      </c>
      <c r="K74" s="14" t="s">
        <v>7</v>
      </c>
      <c r="L74" s="15">
        <f>L67/J67</f>
        <v>1392.133492252682</v>
      </c>
      <c r="M74" s="8" t="s">
        <v>13</v>
      </c>
    </row>
    <row r="75" spans="1:13" ht="24.75" customHeight="1">
      <c r="A75" s="5">
        <v>4</v>
      </c>
      <c r="B75" s="6" t="s">
        <v>10</v>
      </c>
      <c r="C75" s="14">
        <v>1</v>
      </c>
      <c r="D75" s="14" t="s">
        <v>7</v>
      </c>
      <c r="E75" s="15">
        <v>1000</v>
      </c>
      <c r="F75" s="8" t="s">
        <v>9</v>
      </c>
      <c r="H75" s="5">
        <v>4</v>
      </c>
      <c r="I75" s="6" t="s">
        <v>10</v>
      </c>
      <c r="J75" s="14">
        <v>1</v>
      </c>
      <c r="K75" s="14" t="s">
        <v>7</v>
      </c>
      <c r="L75" s="15">
        <v>1000</v>
      </c>
      <c r="M75" s="8" t="s">
        <v>9</v>
      </c>
    </row>
    <row r="76" spans="1:13" ht="24.75" customHeight="1" thickBot="1">
      <c r="A76" s="10">
        <v>5</v>
      </c>
      <c r="B76" s="11" t="s">
        <v>12</v>
      </c>
      <c r="C76" s="16"/>
      <c r="D76" s="12"/>
      <c r="E76" s="12"/>
      <c r="F76" s="13" t="s">
        <v>11</v>
      </c>
      <c r="H76" s="10">
        <v>5</v>
      </c>
      <c r="I76" s="11" t="s">
        <v>12</v>
      </c>
      <c r="J76" s="16"/>
      <c r="K76" s="12"/>
      <c r="L76" s="12"/>
      <c r="M76" s="13" t="s">
        <v>11</v>
      </c>
    </row>
    <row r="77" spans="1:13" ht="24.75" customHeight="1" thickBot="1">
      <c r="A77" s="46" t="s">
        <v>14</v>
      </c>
      <c r="B77" s="47"/>
      <c r="C77" s="47"/>
      <c r="D77" s="47"/>
      <c r="E77" s="47"/>
      <c r="F77" s="48"/>
      <c r="H77" s="46" t="s">
        <v>14</v>
      </c>
      <c r="I77" s="47"/>
      <c r="J77" s="47"/>
      <c r="K77" s="47"/>
      <c r="L77" s="47"/>
      <c r="M77" s="48"/>
    </row>
    <row r="78" spans="1:13" s="38" customFormat="1" ht="24.75" customHeight="1">
      <c r="A78" s="2" t="s">
        <v>0</v>
      </c>
      <c r="B78" s="3" t="s">
        <v>1</v>
      </c>
      <c r="C78" s="3" t="s">
        <v>2</v>
      </c>
      <c r="D78" s="4" t="s">
        <v>3</v>
      </c>
      <c r="E78" s="2" t="s">
        <v>19</v>
      </c>
      <c r="F78" s="17">
        <v>18</v>
      </c>
      <c r="H78" s="2" t="s">
        <v>0</v>
      </c>
      <c r="I78" s="3" t="s">
        <v>1</v>
      </c>
      <c r="J78" s="3" t="s">
        <v>2</v>
      </c>
      <c r="K78" s="4" t="s">
        <v>3</v>
      </c>
      <c r="L78" s="2" t="s">
        <v>20</v>
      </c>
      <c r="M78" s="17">
        <v>18</v>
      </c>
    </row>
    <row r="79" spans="1:13" ht="24.75" customHeight="1">
      <c r="A79" s="18">
        <v>1</v>
      </c>
      <c r="B79" s="19" t="s">
        <v>4</v>
      </c>
      <c r="C79" s="20">
        <v>50</v>
      </c>
      <c r="D79" s="21" t="s">
        <v>9</v>
      </c>
      <c r="E79" s="22"/>
      <c r="F79" s="8"/>
      <c r="H79" s="18">
        <v>1</v>
      </c>
      <c r="I79" s="19" t="s">
        <v>4</v>
      </c>
      <c r="J79" s="20">
        <v>50</v>
      </c>
      <c r="K79" s="21" t="s">
        <v>9</v>
      </c>
      <c r="L79" s="22"/>
      <c r="M79" s="23"/>
    </row>
    <row r="80" spans="1:13" ht="24.75" customHeight="1">
      <c r="A80" s="5">
        <v>2</v>
      </c>
      <c r="B80" s="24" t="s">
        <v>5</v>
      </c>
      <c r="C80" s="15">
        <f>E66/E65*C79</f>
        <v>109.47712418300655</v>
      </c>
      <c r="D80" s="8" t="s">
        <v>9</v>
      </c>
      <c r="E80" s="35">
        <f>C80/E73*1000</f>
        <v>75.98039215686276</v>
      </c>
      <c r="F80" s="26">
        <f>E80/18</f>
        <v>4.2211328976034865</v>
      </c>
      <c r="H80" s="5">
        <v>2</v>
      </c>
      <c r="I80" s="24" t="s">
        <v>5</v>
      </c>
      <c r="J80" s="15">
        <f>L66/L65*J79</f>
        <v>90.84507042253522</v>
      </c>
      <c r="K80" s="8" t="s">
        <v>9</v>
      </c>
      <c r="L80" s="25">
        <f>J80/L73*1000</f>
        <v>62.95774647887324</v>
      </c>
      <c r="M80" s="26">
        <f>L80/18</f>
        <v>3.4976525821596245</v>
      </c>
    </row>
    <row r="81" spans="1:13" ht="24.75" customHeight="1">
      <c r="A81" s="5">
        <v>3</v>
      </c>
      <c r="B81" s="24" t="s">
        <v>8</v>
      </c>
      <c r="C81" s="15">
        <f>E67/E65*C79</f>
        <v>192.15686274509804</v>
      </c>
      <c r="D81" s="8" t="s">
        <v>9</v>
      </c>
      <c r="E81" s="35">
        <f>C81/E74*1000</f>
        <v>138.0718954248366</v>
      </c>
      <c r="F81" s="26">
        <f>E81/18</f>
        <v>7.670660856935367</v>
      </c>
      <c r="H81" s="5">
        <v>3</v>
      </c>
      <c r="I81" s="24" t="s">
        <v>8</v>
      </c>
      <c r="J81" s="15">
        <f>L67/L65*J79</f>
        <v>164.50704225352112</v>
      </c>
      <c r="K81" s="8" t="s">
        <v>9</v>
      </c>
      <c r="L81" s="25">
        <f>J81/L74*1000</f>
        <v>118.16901408450703</v>
      </c>
      <c r="M81" s="26">
        <f>L81/18</f>
        <v>6.564945226917057</v>
      </c>
    </row>
    <row r="82" spans="1:13" ht="24.75" customHeight="1">
      <c r="A82" s="5">
        <v>4</v>
      </c>
      <c r="B82" s="6" t="s">
        <v>10</v>
      </c>
      <c r="C82" s="15">
        <f>C68/E65*C79</f>
        <v>31.862745098039213</v>
      </c>
      <c r="D82" s="8" t="s">
        <v>11</v>
      </c>
      <c r="E82" s="35">
        <f>C82/E75*1000</f>
        <v>31.862745098039213</v>
      </c>
      <c r="F82" s="26">
        <f>E82/18</f>
        <v>1.770152505446623</v>
      </c>
      <c r="H82" s="5">
        <v>4</v>
      </c>
      <c r="I82" s="6" t="s">
        <v>10</v>
      </c>
      <c r="J82" s="15">
        <f>J68/L65*J79</f>
        <v>27.464788732394368</v>
      </c>
      <c r="K82" s="8" t="s">
        <v>11</v>
      </c>
      <c r="L82" s="25">
        <f>J82/L75*1000</f>
        <v>27.464788732394368</v>
      </c>
      <c r="M82" s="26">
        <f>L82/18</f>
        <v>1.5258215962441315</v>
      </c>
    </row>
    <row r="83" spans="1:13" ht="24.75" customHeight="1" thickBot="1">
      <c r="A83" s="10">
        <v>5</v>
      </c>
      <c r="B83" s="11" t="s">
        <v>12</v>
      </c>
      <c r="C83" s="12"/>
      <c r="D83" s="13"/>
      <c r="E83" s="10"/>
      <c r="F83" s="27"/>
      <c r="H83" s="10">
        <v>5</v>
      </c>
      <c r="I83" s="11" t="s">
        <v>12</v>
      </c>
      <c r="J83" s="12"/>
      <c r="K83" s="13"/>
      <c r="L83" s="10"/>
      <c r="M83" s="27"/>
    </row>
    <row r="84" spans="1:13" ht="24.75" customHeight="1" thickBot="1">
      <c r="A84" s="49" t="s">
        <v>18</v>
      </c>
      <c r="B84" s="50"/>
      <c r="C84" s="50"/>
      <c r="D84" s="50"/>
      <c r="E84" s="47"/>
      <c r="F84" s="48"/>
      <c r="H84" s="49" t="s">
        <v>18</v>
      </c>
      <c r="I84" s="50"/>
      <c r="J84" s="50"/>
      <c r="K84" s="50"/>
      <c r="L84" s="47"/>
      <c r="M84" s="48"/>
    </row>
    <row r="85" spans="1:13" s="38" customFormat="1" ht="24.75" customHeight="1">
      <c r="A85" s="2" t="s">
        <v>0</v>
      </c>
      <c r="B85" s="3" t="s">
        <v>1</v>
      </c>
      <c r="C85" s="3" t="s">
        <v>2</v>
      </c>
      <c r="D85" s="4" t="s">
        <v>3</v>
      </c>
      <c r="E85" s="2" t="s">
        <v>6</v>
      </c>
      <c r="F85" s="17">
        <v>18</v>
      </c>
      <c r="H85" s="2" t="s">
        <v>0</v>
      </c>
      <c r="I85" s="3" t="s">
        <v>1</v>
      </c>
      <c r="J85" s="3" t="s">
        <v>2</v>
      </c>
      <c r="K85" s="4" t="s">
        <v>3</v>
      </c>
      <c r="L85" s="2" t="s">
        <v>20</v>
      </c>
      <c r="M85" s="17">
        <v>18</v>
      </c>
    </row>
    <row r="86" spans="1:13" ht="24.75" customHeight="1">
      <c r="A86" s="18">
        <v>1</v>
      </c>
      <c r="B86" s="19" t="s">
        <v>4</v>
      </c>
      <c r="C86" s="29">
        <f>C79/2</f>
        <v>25</v>
      </c>
      <c r="D86" s="21" t="s">
        <v>9</v>
      </c>
      <c r="E86" s="18"/>
      <c r="F86" s="23"/>
      <c r="H86" s="18">
        <v>1</v>
      </c>
      <c r="I86" s="19" t="s">
        <v>4</v>
      </c>
      <c r="J86" s="28">
        <f>J79/2</f>
        <v>25</v>
      </c>
      <c r="K86" s="21" t="s">
        <v>9</v>
      </c>
      <c r="L86" s="18"/>
      <c r="M86" s="23"/>
    </row>
    <row r="87" spans="1:13" ht="24.75" customHeight="1">
      <c r="A87" s="5">
        <v>2</v>
      </c>
      <c r="B87" s="24" t="s">
        <v>5</v>
      </c>
      <c r="C87" s="29">
        <f>C80/2</f>
        <v>54.738562091503276</v>
      </c>
      <c r="D87" s="8" t="s">
        <v>9</v>
      </c>
      <c r="E87" s="35">
        <f>E80/2</f>
        <v>37.99019607843138</v>
      </c>
      <c r="F87" s="26">
        <f>E87/18</f>
        <v>2.1105664488017433</v>
      </c>
      <c r="H87" s="5">
        <v>2</v>
      </c>
      <c r="I87" s="24" t="s">
        <v>5</v>
      </c>
      <c r="J87" s="29">
        <f>J80/2</f>
        <v>45.42253521126761</v>
      </c>
      <c r="K87" s="8" t="s">
        <v>9</v>
      </c>
      <c r="L87" s="25">
        <f>L80/2</f>
        <v>31.47887323943662</v>
      </c>
      <c r="M87" s="26">
        <f>L87/18</f>
        <v>1.7488262910798122</v>
      </c>
    </row>
    <row r="88" spans="1:13" ht="24.75" customHeight="1">
      <c r="A88" s="5">
        <v>3</v>
      </c>
      <c r="B88" s="24" t="s">
        <v>8</v>
      </c>
      <c r="C88" s="29">
        <f>C81/2</f>
        <v>96.07843137254902</v>
      </c>
      <c r="D88" s="8" t="s">
        <v>9</v>
      </c>
      <c r="E88" s="35">
        <f>E81/2</f>
        <v>69.0359477124183</v>
      </c>
      <c r="F88" s="26">
        <f>E88/18</f>
        <v>3.8353304284676835</v>
      </c>
      <c r="H88" s="5">
        <v>3</v>
      </c>
      <c r="I88" s="24" t="s">
        <v>8</v>
      </c>
      <c r="J88" s="29">
        <f>J81/2</f>
        <v>82.25352112676056</v>
      </c>
      <c r="K88" s="8" t="s">
        <v>9</v>
      </c>
      <c r="L88" s="25">
        <f>L81/2</f>
        <v>59.08450704225351</v>
      </c>
      <c r="M88" s="26">
        <f>L88/18</f>
        <v>3.2824726134585287</v>
      </c>
    </row>
    <row r="89" spans="1:13" ht="24.75" customHeight="1">
      <c r="A89" s="5">
        <v>4</v>
      </c>
      <c r="B89" s="6" t="s">
        <v>10</v>
      </c>
      <c r="C89" s="29">
        <f>C82/2</f>
        <v>15.931372549019606</v>
      </c>
      <c r="D89" s="8" t="s">
        <v>11</v>
      </c>
      <c r="E89" s="35">
        <f>E82/2</f>
        <v>15.931372549019606</v>
      </c>
      <c r="F89" s="26">
        <f>E89/18</f>
        <v>0.8850762527233115</v>
      </c>
      <c r="H89" s="5">
        <v>4</v>
      </c>
      <c r="I89" s="6" t="s">
        <v>10</v>
      </c>
      <c r="J89" s="29">
        <f>J82/2</f>
        <v>13.732394366197184</v>
      </c>
      <c r="K89" s="8" t="s">
        <v>11</v>
      </c>
      <c r="L89" s="25">
        <f>L82/2</f>
        <v>13.732394366197184</v>
      </c>
      <c r="M89" s="26">
        <f>L89/18</f>
        <v>0.7629107981220657</v>
      </c>
    </row>
    <row r="90" spans="1:13" ht="24.75" customHeight="1" thickBot="1">
      <c r="A90" s="10">
        <v>5</v>
      </c>
      <c r="B90" s="11" t="s">
        <v>12</v>
      </c>
      <c r="C90" s="30"/>
      <c r="D90" s="13"/>
      <c r="E90" s="10"/>
      <c r="F90" s="27"/>
      <c r="H90" s="10">
        <v>5</v>
      </c>
      <c r="I90" s="11" t="s">
        <v>12</v>
      </c>
      <c r="J90" s="30"/>
      <c r="K90" s="13"/>
      <c r="L90" s="10"/>
      <c r="M90" s="27"/>
    </row>
    <row r="91" spans="1:13" ht="15" customHeight="1">
      <c r="A91" s="36"/>
      <c r="B91" s="1"/>
      <c r="C91" s="37"/>
      <c r="D91" s="36"/>
      <c r="E91" s="36"/>
      <c r="F91" s="37"/>
      <c r="H91" s="36"/>
      <c r="I91" s="1"/>
      <c r="J91" s="37"/>
      <c r="K91" s="36"/>
      <c r="L91" s="36"/>
      <c r="M91" s="37"/>
    </row>
    <row r="92" spans="1:13" ht="24.75" customHeight="1" thickBot="1">
      <c r="A92" s="51" t="s">
        <v>17</v>
      </c>
      <c r="B92" s="51"/>
      <c r="C92" s="51"/>
      <c r="D92" s="51"/>
      <c r="E92" s="51"/>
      <c r="F92" s="51"/>
      <c r="G92" s="31"/>
      <c r="H92" s="51" t="s">
        <v>17</v>
      </c>
      <c r="I92" s="51"/>
      <c r="J92" s="51"/>
      <c r="K92" s="51"/>
      <c r="L92" s="51"/>
      <c r="M92" s="51"/>
    </row>
    <row r="93" spans="1:13" ht="24.75" customHeight="1" thickBot="1">
      <c r="A93" s="43" t="s">
        <v>27</v>
      </c>
      <c r="B93" s="44"/>
      <c r="C93" s="44"/>
      <c r="D93" s="44"/>
      <c r="E93" s="44"/>
      <c r="F93" s="45"/>
      <c r="H93" s="43" t="s">
        <v>28</v>
      </c>
      <c r="I93" s="44"/>
      <c r="J93" s="44"/>
      <c r="K93" s="44"/>
      <c r="L93" s="44"/>
      <c r="M93" s="45"/>
    </row>
    <row r="94" spans="1:13" s="38" customFormat="1" ht="24.75" customHeight="1">
      <c r="A94" s="2" t="s">
        <v>0</v>
      </c>
      <c r="B94" s="3" t="s">
        <v>1</v>
      </c>
      <c r="C94" s="3" t="s">
        <v>2</v>
      </c>
      <c r="D94" s="4" t="s">
        <v>3</v>
      </c>
      <c r="E94" s="2" t="s">
        <v>6</v>
      </c>
      <c r="F94" s="4" t="s">
        <v>3</v>
      </c>
      <c r="H94" s="2" t="s">
        <v>0</v>
      </c>
      <c r="I94" s="3" t="s">
        <v>1</v>
      </c>
      <c r="J94" s="3" t="s">
        <v>2</v>
      </c>
      <c r="K94" s="4" t="s">
        <v>3</v>
      </c>
      <c r="L94" s="2" t="s">
        <v>6</v>
      </c>
      <c r="M94" s="4" t="s">
        <v>3</v>
      </c>
    </row>
    <row r="95" spans="1:13" ht="24.75" customHeight="1">
      <c r="A95" s="5">
        <v>1</v>
      </c>
      <c r="B95" s="6" t="s">
        <v>4</v>
      </c>
      <c r="C95" s="7">
        <v>404</v>
      </c>
      <c r="D95" s="8" t="s">
        <v>9</v>
      </c>
      <c r="E95" s="5">
        <f>C95</f>
        <v>404</v>
      </c>
      <c r="F95" s="8" t="s">
        <v>16</v>
      </c>
      <c r="H95" s="5">
        <v>1</v>
      </c>
      <c r="I95" s="6" t="s">
        <v>4</v>
      </c>
      <c r="J95" s="7">
        <v>400</v>
      </c>
      <c r="K95" s="8" t="s">
        <v>9</v>
      </c>
      <c r="L95" s="5">
        <f>J95</f>
        <v>400</v>
      </c>
      <c r="M95" s="8" t="s">
        <v>16</v>
      </c>
    </row>
    <row r="96" spans="1:13" ht="24.75" customHeight="1">
      <c r="A96" s="5">
        <v>2</v>
      </c>
      <c r="B96" s="6" t="s">
        <v>5</v>
      </c>
      <c r="C96" s="7">
        <v>0.426</v>
      </c>
      <c r="D96" s="8" t="s">
        <v>7</v>
      </c>
      <c r="E96" s="9">
        <v>615</v>
      </c>
      <c r="F96" s="8" t="s">
        <v>16</v>
      </c>
      <c r="H96" s="5">
        <v>2</v>
      </c>
      <c r="I96" s="6" t="s">
        <v>5</v>
      </c>
      <c r="J96" s="7">
        <v>0.468</v>
      </c>
      <c r="K96" s="8" t="s">
        <v>7</v>
      </c>
      <c r="L96" s="9">
        <v>675</v>
      </c>
      <c r="M96" s="8" t="s">
        <v>16</v>
      </c>
    </row>
    <row r="97" spans="1:13" ht="24.75" customHeight="1">
      <c r="A97" s="5">
        <v>3</v>
      </c>
      <c r="B97" s="6" t="s">
        <v>8</v>
      </c>
      <c r="C97" s="7">
        <v>0.828</v>
      </c>
      <c r="D97" s="8" t="s">
        <v>7</v>
      </c>
      <c r="E97" s="9">
        <v>1153</v>
      </c>
      <c r="F97" s="8" t="s">
        <v>16</v>
      </c>
      <c r="H97" s="5">
        <v>3</v>
      </c>
      <c r="I97" s="6" t="s">
        <v>8</v>
      </c>
      <c r="J97" s="7">
        <v>0.783</v>
      </c>
      <c r="K97" s="8" t="s">
        <v>7</v>
      </c>
      <c r="L97" s="9">
        <v>1090</v>
      </c>
      <c r="M97" s="8" t="s">
        <v>16</v>
      </c>
    </row>
    <row r="98" spans="1:13" ht="24.75" customHeight="1">
      <c r="A98" s="5">
        <v>4</v>
      </c>
      <c r="B98" s="6" t="s">
        <v>10</v>
      </c>
      <c r="C98" s="7">
        <v>195</v>
      </c>
      <c r="D98" s="8" t="s">
        <v>11</v>
      </c>
      <c r="E98" s="5">
        <f>C98</f>
        <v>195</v>
      </c>
      <c r="F98" s="8" t="s">
        <v>11</v>
      </c>
      <c r="H98" s="5">
        <v>4</v>
      </c>
      <c r="I98" s="6" t="s">
        <v>10</v>
      </c>
      <c r="J98" s="7">
        <v>195</v>
      </c>
      <c r="K98" s="8" t="s">
        <v>11</v>
      </c>
      <c r="L98" s="5">
        <f>J98</f>
        <v>195</v>
      </c>
      <c r="M98" s="8" t="s">
        <v>11</v>
      </c>
    </row>
    <row r="99" spans="1:13" ht="24.75" customHeight="1" thickBot="1">
      <c r="A99" s="10">
        <v>5</v>
      </c>
      <c r="B99" s="11" t="s">
        <v>12</v>
      </c>
      <c r="C99" s="12"/>
      <c r="D99" s="13" t="s">
        <v>11</v>
      </c>
      <c r="E99" s="10"/>
      <c r="F99" s="13" t="s">
        <v>11</v>
      </c>
      <c r="H99" s="10">
        <v>5</v>
      </c>
      <c r="I99" s="11" t="s">
        <v>12</v>
      </c>
      <c r="J99" s="12">
        <v>4</v>
      </c>
      <c r="K99" s="13" t="s">
        <v>11</v>
      </c>
      <c r="L99" s="10">
        <f>J99</f>
        <v>4</v>
      </c>
      <c r="M99" s="13" t="s">
        <v>11</v>
      </c>
    </row>
    <row r="100" spans="1:13" ht="24.75" customHeight="1" thickBot="1">
      <c r="A100" s="40" t="s">
        <v>15</v>
      </c>
      <c r="B100" s="41"/>
      <c r="C100" s="41"/>
      <c r="D100" s="41"/>
      <c r="E100" s="41"/>
      <c r="F100" s="42"/>
      <c r="H100" s="40" t="s">
        <v>15</v>
      </c>
      <c r="I100" s="41"/>
      <c r="J100" s="41"/>
      <c r="K100" s="41"/>
      <c r="L100" s="41"/>
      <c r="M100" s="42"/>
    </row>
    <row r="101" spans="1:13" s="38" customFormat="1" ht="24.75" customHeight="1">
      <c r="A101" s="2" t="s">
        <v>0</v>
      </c>
      <c r="B101" s="3" t="s">
        <v>1</v>
      </c>
      <c r="C101" s="3" t="s">
        <v>2</v>
      </c>
      <c r="D101" s="3" t="s">
        <v>3</v>
      </c>
      <c r="E101" s="3" t="s">
        <v>6</v>
      </c>
      <c r="F101" s="4" t="s">
        <v>3</v>
      </c>
      <c r="H101" s="2" t="s">
        <v>0</v>
      </c>
      <c r="I101" s="3" t="s">
        <v>1</v>
      </c>
      <c r="J101" s="3" t="s">
        <v>2</v>
      </c>
      <c r="K101" s="3" t="s">
        <v>3</v>
      </c>
      <c r="L101" s="3" t="s">
        <v>6</v>
      </c>
      <c r="M101" s="4" t="s">
        <v>3</v>
      </c>
    </row>
    <row r="102" spans="1:13" ht="24.75" customHeight="1">
      <c r="A102" s="5">
        <v>1</v>
      </c>
      <c r="B102" s="6" t="s">
        <v>4</v>
      </c>
      <c r="C102" s="14"/>
      <c r="D102" s="14" t="s">
        <v>9</v>
      </c>
      <c r="E102" s="14"/>
      <c r="F102" s="8" t="s">
        <v>9</v>
      </c>
      <c r="H102" s="5">
        <v>1</v>
      </c>
      <c r="I102" s="6" t="s">
        <v>4</v>
      </c>
      <c r="J102" s="14"/>
      <c r="K102" s="14" t="s">
        <v>9</v>
      </c>
      <c r="L102" s="14"/>
      <c r="M102" s="8" t="s">
        <v>9</v>
      </c>
    </row>
    <row r="103" spans="1:13" ht="24.75" customHeight="1">
      <c r="A103" s="5">
        <v>2</v>
      </c>
      <c r="B103" s="6" t="s">
        <v>5</v>
      </c>
      <c r="C103" s="14">
        <v>1</v>
      </c>
      <c r="D103" s="14" t="s">
        <v>7</v>
      </c>
      <c r="E103" s="15">
        <f>E96/C96</f>
        <v>1443.661971830986</v>
      </c>
      <c r="F103" s="8" t="s">
        <v>13</v>
      </c>
      <c r="H103" s="5">
        <v>2</v>
      </c>
      <c r="I103" s="6" t="s">
        <v>5</v>
      </c>
      <c r="J103" s="14">
        <v>1</v>
      </c>
      <c r="K103" s="14" t="s">
        <v>7</v>
      </c>
      <c r="L103" s="15">
        <f>L96/J96</f>
        <v>1442.3076923076922</v>
      </c>
      <c r="M103" s="8" t="s">
        <v>13</v>
      </c>
    </row>
    <row r="104" spans="1:13" ht="24.75" customHeight="1">
      <c r="A104" s="5">
        <v>3</v>
      </c>
      <c r="B104" s="6" t="s">
        <v>8</v>
      </c>
      <c r="C104" s="14">
        <v>1</v>
      </c>
      <c r="D104" s="14" t="s">
        <v>7</v>
      </c>
      <c r="E104" s="15">
        <f>E97/C97</f>
        <v>1392.5120772946862</v>
      </c>
      <c r="F104" s="8" t="s">
        <v>13</v>
      </c>
      <c r="H104" s="5">
        <v>3</v>
      </c>
      <c r="I104" s="6" t="s">
        <v>8</v>
      </c>
      <c r="J104" s="14">
        <v>1</v>
      </c>
      <c r="K104" s="14" t="s">
        <v>7</v>
      </c>
      <c r="L104" s="15">
        <f>L97/J97</f>
        <v>1392.0817369093231</v>
      </c>
      <c r="M104" s="8" t="s">
        <v>13</v>
      </c>
    </row>
    <row r="105" spans="1:13" ht="24.75" customHeight="1">
      <c r="A105" s="5">
        <v>4</v>
      </c>
      <c r="B105" s="6" t="s">
        <v>10</v>
      </c>
      <c r="C105" s="14">
        <v>1</v>
      </c>
      <c r="D105" s="14" t="s">
        <v>7</v>
      </c>
      <c r="E105" s="15">
        <v>1000</v>
      </c>
      <c r="F105" s="8" t="s">
        <v>9</v>
      </c>
      <c r="H105" s="5">
        <v>4</v>
      </c>
      <c r="I105" s="6" t="s">
        <v>10</v>
      </c>
      <c r="J105" s="14">
        <v>1</v>
      </c>
      <c r="K105" s="14" t="s">
        <v>7</v>
      </c>
      <c r="L105" s="15">
        <v>1000</v>
      </c>
      <c r="M105" s="8" t="s">
        <v>9</v>
      </c>
    </row>
    <row r="106" spans="1:13" ht="24.75" customHeight="1" thickBot="1">
      <c r="A106" s="10">
        <v>5</v>
      </c>
      <c r="B106" s="11" t="s">
        <v>12</v>
      </c>
      <c r="C106" s="16"/>
      <c r="D106" s="12"/>
      <c r="E106" s="12"/>
      <c r="F106" s="13" t="s">
        <v>11</v>
      </c>
      <c r="H106" s="10">
        <v>5</v>
      </c>
      <c r="I106" s="11" t="s">
        <v>12</v>
      </c>
      <c r="J106" s="16"/>
      <c r="K106" s="12"/>
      <c r="L106" s="12"/>
      <c r="M106" s="13" t="s">
        <v>11</v>
      </c>
    </row>
    <row r="107" spans="1:13" ht="24.75" customHeight="1" thickBot="1">
      <c r="A107" s="46" t="s">
        <v>14</v>
      </c>
      <c r="B107" s="47"/>
      <c r="C107" s="47"/>
      <c r="D107" s="47"/>
      <c r="E107" s="47"/>
      <c r="F107" s="48"/>
      <c r="H107" s="46" t="s">
        <v>14</v>
      </c>
      <c r="I107" s="47"/>
      <c r="J107" s="47"/>
      <c r="K107" s="47"/>
      <c r="L107" s="47"/>
      <c r="M107" s="48"/>
    </row>
    <row r="108" spans="1:13" s="38" customFormat="1" ht="24.75" customHeight="1">
      <c r="A108" s="2" t="s">
        <v>0</v>
      </c>
      <c r="B108" s="3" t="s">
        <v>1</v>
      </c>
      <c r="C108" s="3" t="s">
        <v>2</v>
      </c>
      <c r="D108" s="4" t="s">
        <v>3</v>
      </c>
      <c r="E108" s="2" t="s">
        <v>19</v>
      </c>
      <c r="F108" s="17">
        <v>18</v>
      </c>
      <c r="H108" s="2" t="s">
        <v>0</v>
      </c>
      <c r="I108" s="3" t="s">
        <v>1</v>
      </c>
      <c r="J108" s="3" t="s">
        <v>2</v>
      </c>
      <c r="K108" s="4" t="s">
        <v>3</v>
      </c>
      <c r="L108" s="2" t="s">
        <v>20</v>
      </c>
      <c r="M108" s="17">
        <v>18</v>
      </c>
    </row>
    <row r="109" spans="1:13" ht="24.75" customHeight="1">
      <c r="A109" s="18">
        <v>1</v>
      </c>
      <c r="B109" s="19" t="s">
        <v>4</v>
      </c>
      <c r="C109" s="20">
        <v>50</v>
      </c>
      <c r="D109" s="21" t="s">
        <v>9</v>
      </c>
      <c r="E109" s="22"/>
      <c r="F109" s="8"/>
      <c r="H109" s="18">
        <v>1</v>
      </c>
      <c r="I109" s="19" t="s">
        <v>4</v>
      </c>
      <c r="J109" s="20">
        <v>50</v>
      </c>
      <c r="K109" s="21" t="s">
        <v>9</v>
      </c>
      <c r="L109" s="22"/>
      <c r="M109" s="23"/>
    </row>
    <row r="110" spans="1:13" ht="24.75" customHeight="1">
      <c r="A110" s="5">
        <v>2</v>
      </c>
      <c r="B110" s="24" t="s">
        <v>5</v>
      </c>
      <c r="C110" s="15">
        <f>E96/E95*C109</f>
        <v>76.11386138613861</v>
      </c>
      <c r="D110" s="8" t="s">
        <v>9</v>
      </c>
      <c r="E110" s="35">
        <f>C110/E103*1000</f>
        <v>52.72277227722771</v>
      </c>
      <c r="F110" s="26">
        <f>E110/18</f>
        <v>2.9290429042904282</v>
      </c>
      <c r="H110" s="5">
        <v>2</v>
      </c>
      <c r="I110" s="24" t="s">
        <v>5</v>
      </c>
      <c r="J110" s="15">
        <f>L96/L95*J109</f>
        <v>84.375</v>
      </c>
      <c r="K110" s="8" t="s">
        <v>9</v>
      </c>
      <c r="L110" s="25">
        <f>J110/L103*1000</f>
        <v>58.5</v>
      </c>
      <c r="M110" s="26">
        <f>L110/18</f>
        <v>3.25</v>
      </c>
    </row>
    <row r="111" spans="1:13" ht="24.75" customHeight="1">
      <c r="A111" s="5">
        <v>3</v>
      </c>
      <c r="B111" s="24" t="s">
        <v>8</v>
      </c>
      <c r="C111" s="15">
        <f>E97/E95*C109</f>
        <v>142.6980198019802</v>
      </c>
      <c r="D111" s="8" t="s">
        <v>9</v>
      </c>
      <c r="E111" s="35">
        <f>C111/E104*1000</f>
        <v>102.47524752475246</v>
      </c>
      <c r="F111" s="26">
        <f>E111/18</f>
        <v>5.693069306930692</v>
      </c>
      <c r="H111" s="5">
        <v>3</v>
      </c>
      <c r="I111" s="24" t="s">
        <v>8</v>
      </c>
      <c r="J111" s="15">
        <f>L97/L95*J109</f>
        <v>136.25</v>
      </c>
      <c r="K111" s="8" t="s">
        <v>9</v>
      </c>
      <c r="L111" s="25">
        <f>J111/L104*1000</f>
        <v>97.875</v>
      </c>
      <c r="M111" s="26">
        <f>L111/18</f>
        <v>5.4375</v>
      </c>
    </row>
    <row r="112" spans="1:13" ht="24.75" customHeight="1">
      <c r="A112" s="5">
        <v>4</v>
      </c>
      <c r="B112" s="6" t="s">
        <v>10</v>
      </c>
      <c r="C112" s="15">
        <f>C98/E95*C109</f>
        <v>24.133663366336634</v>
      </c>
      <c r="D112" s="8" t="s">
        <v>11</v>
      </c>
      <c r="E112" s="35">
        <f>C112/E105*1000</f>
        <v>24.133663366336634</v>
      </c>
      <c r="F112" s="26">
        <f>E112/18</f>
        <v>1.3407590759075907</v>
      </c>
      <c r="H112" s="5">
        <v>4</v>
      </c>
      <c r="I112" s="6" t="s">
        <v>10</v>
      </c>
      <c r="J112" s="15">
        <f>J98/L95*J109</f>
        <v>24.375</v>
      </c>
      <c r="K112" s="8" t="s">
        <v>11</v>
      </c>
      <c r="L112" s="25">
        <f>J112/L105*1000</f>
        <v>24.375</v>
      </c>
      <c r="M112" s="26">
        <f>L112/18</f>
        <v>1.3541666666666667</v>
      </c>
    </row>
    <row r="113" spans="1:13" ht="24.75" customHeight="1" thickBot="1">
      <c r="A113" s="10">
        <v>5</v>
      </c>
      <c r="B113" s="11" t="s">
        <v>12</v>
      </c>
      <c r="C113" s="12"/>
      <c r="D113" s="13"/>
      <c r="E113" s="10"/>
      <c r="F113" s="27"/>
      <c r="H113" s="10">
        <v>5</v>
      </c>
      <c r="I113" s="11" t="s">
        <v>12</v>
      </c>
      <c r="J113" s="12"/>
      <c r="K113" s="13"/>
      <c r="L113" s="10"/>
      <c r="M113" s="27"/>
    </row>
    <row r="114" spans="1:13" ht="24.75" customHeight="1" thickBot="1">
      <c r="A114" s="49" t="s">
        <v>18</v>
      </c>
      <c r="B114" s="50"/>
      <c r="C114" s="50"/>
      <c r="D114" s="50"/>
      <c r="E114" s="47"/>
      <c r="F114" s="48"/>
      <c r="H114" s="49" t="s">
        <v>18</v>
      </c>
      <c r="I114" s="50"/>
      <c r="J114" s="50"/>
      <c r="K114" s="50"/>
      <c r="L114" s="47"/>
      <c r="M114" s="48"/>
    </row>
    <row r="115" spans="1:13" s="38" customFormat="1" ht="24.75" customHeight="1">
      <c r="A115" s="2" t="s">
        <v>0</v>
      </c>
      <c r="B115" s="3" t="s">
        <v>1</v>
      </c>
      <c r="C115" s="3" t="s">
        <v>2</v>
      </c>
      <c r="D115" s="4" t="s">
        <v>3</v>
      </c>
      <c r="E115" s="2" t="s">
        <v>6</v>
      </c>
      <c r="F115" s="17">
        <v>18</v>
      </c>
      <c r="H115" s="2" t="s">
        <v>0</v>
      </c>
      <c r="I115" s="3" t="s">
        <v>1</v>
      </c>
      <c r="J115" s="3" t="s">
        <v>2</v>
      </c>
      <c r="K115" s="4" t="s">
        <v>3</v>
      </c>
      <c r="L115" s="2" t="s">
        <v>20</v>
      </c>
      <c r="M115" s="17">
        <v>18</v>
      </c>
    </row>
    <row r="116" spans="1:13" ht="24.75" customHeight="1">
      <c r="A116" s="18">
        <v>1</v>
      </c>
      <c r="B116" s="19" t="s">
        <v>4</v>
      </c>
      <c r="C116" s="29">
        <f>C109/2</f>
        <v>25</v>
      </c>
      <c r="D116" s="21" t="s">
        <v>9</v>
      </c>
      <c r="E116" s="18"/>
      <c r="F116" s="23"/>
      <c r="H116" s="18">
        <v>1</v>
      </c>
      <c r="I116" s="19" t="s">
        <v>4</v>
      </c>
      <c r="J116" s="28">
        <f>J109/2</f>
        <v>25</v>
      </c>
      <c r="K116" s="21" t="s">
        <v>9</v>
      </c>
      <c r="L116" s="18"/>
      <c r="M116" s="23"/>
    </row>
    <row r="117" spans="1:13" ht="24.75" customHeight="1">
      <c r="A117" s="5">
        <v>2</v>
      </c>
      <c r="B117" s="24" t="s">
        <v>5</v>
      </c>
      <c r="C117" s="29">
        <f>C110/2</f>
        <v>38.056930693069305</v>
      </c>
      <c r="D117" s="8" t="s">
        <v>9</v>
      </c>
      <c r="E117" s="35">
        <f>E110/2</f>
        <v>26.361386138613856</v>
      </c>
      <c r="F117" s="26">
        <f>E117/18</f>
        <v>1.4645214521452141</v>
      </c>
      <c r="H117" s="5">
        <v>2</v>
      </c>
      <c r="I117" s="24" t="s">
        <v>5</v>
      </c>
      <c r="J117" s="29">
        <f>J110/2</f>
        <v>42.1875</v>
      </c>
      <c r="K117" s="8" t="s">
        <v>9</v>
      </c>
      <c r="L117" s="25">
        <f>L110/2</f>
        <v>29.25</v>
      </c>
      <c r="M117" s="26">
        <f>L117/18</f>
        <v>1.625</v>
      </c>
    </row>
    <row r="118" spans="1:13" ht="24.75" customHeight="1">
      <c r="A118" s="5">
        <v>3</v>
      </c>
      <c r="B118" s="24" t="s">
        <v>8</v>
      </c>
      <c r="C118" s="29">
        <f>C111/2</f>
        <v>71.3490099009901</v>
      </c>
      <c r="D118" s="8" t="s">
        <v>9</v>
      </c>
      <c r="E118" s="35">
        <f>E111/2</f>
        <v>51.23762376237623</v>
      </c>
      <c r="F118" s="26">
        <f>E118/18</f>
        <v>2.846534653465346</v>
      </c>
      <c r="H118" s="5">
        <v>3</v>
      </c>
      <c r="I118" s="24" t="s">
        <v>8</v>
      </c>
      <c r="J118" s="29">
        <f>J111/2</f>
        <v>68.125</v>
      </c>
      <c r="K118" s="8" t="s">
        <v>9</v>
      </c>
      <c r="L118" s="25">
        <f>L111/2</f>
        <v>48.9375</v>
      </c>
      <c r="M118" s="26">
        <f>L118/18</f>
        <v>2.71875</v>
      </c>
    </row>
    <row r="119" spans="1:13" ht="24.75" customHeight="1">
      <c r="A119" s="5">
        <v>4</v>
      </c>
      <c r="B119" s="6" t="s">
        <v>10</v>
      </c>
      <c r="C119" s="29">
        <f>C112/2</f>
        <v>12.066831683168317</v>
      </c>
      <c r="D119" s="8" t="s">
        <v>11</v>
      </c>
      <c r="E119" s="35">
        <f>E112/2</f>
        <v>12.066831683168317</v>
      </c>
      <c r="F119" s="26">
        <f>E119/18</f>
        <v>0.6703795379537953</v>
      </c>
      <c r="H119" s="5">
        <v>4</v>
      </c>
      <c r="I119" s="6" t="s">
        <v>10</v>
      </c>
      <c r="J119" s="29">
        <f>J112/2</f>
        <v>12.1875</v>
      </c>
      <c r="K119" s="8" t="s">
        <v>11</v>
      </c>
      <c r="L119" s="25">
        <f>L112/2</f>
        <v>12.1875</v>
      </c>
      <c r="M119" s="26">
        <f>L119/18</f>
        <v>0.6770833333333334</v>
      </c>
    </row>
    <row r="120" spans="1:13" ht="24.75" customHeight="1" thickBot="1">
      <c r="A120" s="10">
        <v>5</v>
      </c>
      <c r="B120" s="11" t="s">
        <v>12</v>
      </c>
      <c r="C120" s="30"/>
      <c r="D120" s="13"/>
      <c r="E120" s="10"/>
      <c r="F120" s="27"/>
      <c r="H120" s="10">
        <v>5</v>
      </c>
      <c r="I120" s="11" t="s">
        <v>12</v>
      </c>
      <c r="J120" s="30"/>
      <c r="K120" s="13"/>
      <c r="L120" s="10"/>
      <c r="M120" s="27"/>
    </row>
    <row r="121" spans="1:13" ht="12" customHeight="1" thickBot="1">
      <c r="A121" s="36"/>
      <c r="B121" s="1"/>
      <c r="C121" s="37"/>
      <c r="D121" s="36"/>
      <c r="E121" s="36"/>
      <c r="F121" s="37"/>
      <c r="H121" s="36"/>
      <c r="I121" s="1"/>
      <c r="J121" s="37"/>
      <c r="K121" s="36"/>
      <c r="L121" s="36"/>
      <c r="M121" s="37"/>
    </row>
    <row r="122" spans="1:20" ht="24.75" customHeight="1" thickBot="1">
      <c r="A122" s="43" t="s">
        <v>29</v>
      </c>
      <c r="B122" s="44"/>
      <c r="C122" s="44"/>
      <c r="D122" s="44"/>
      <c r="E122" s="44"/>
      <c r="F122" s="45"/>
      <c r="H122" s="51" t="s">
        <v>17</v>
      </c>
      <c r="I122" s="51"/>
      <c r="J122" s="51"/>
      <c r="K122" s="51"/>
      <c r="L122" s="51"/>
      <c r="M122" s="51"/>
      <c r="N122" s="31"/>
      <c r="O122" s="39"/>
      <c r="P122" s="39"/>
      <c r="Q122" s="39"/>
      <c r="R122" s="39"/>
      <c r="S122" s="39"/>
      <c r="T122" s="39"/>
    </row>
    <row r="123" spans="1:13" ht="24.75" customHeight="1" thickBot="1">
      <c r="A123" s="2" t="s">
        <v>0</v>
      </c>
      <c r="B123" s="3" t="s">
        <v>1</v>
      </c>
      <c r="C123" s="3" t="s">
        <v>2</v>
      </c>
      <c r="D123" s="4" t="s">
        <v>3</v>
      </c>
      <c r="E123" s="2" t="s">
        <v>6</v>
      </c>
      <c r="F123" s="4" t="s">
        <v>3</v>
      </c>
      <c r="H123" s="43" t="s">
        <v>30</v>
      </c>
      <c r="I123" s="44"/>
      <c r="J123" s="44"/>
      <c r="K123" s="44"/>
      <c r="L123" s="44"/>
      <c r="M123" s="45"/>
    </row>
    <row r="124" spans="1:13" ht="24.75" customHeight="1">
      <c r="A124" s="5">
        <v>1</v>
      </c>
      <c r="B124" s="6" t="s">
        <v>4</v>
      </c>
      <c r="C124" s="7">
        <v>496</v>
      </c>
      <c r="D124" s="8" t="s">
        <v>9</v>
      </c>
      <c r="E124" s="5">
        <f>C124</f>
        <v>496</v>
      </c>
      <c r="F124" s="8" t="s">
        <v>16</v>
      </c>
      <c r="H124" s="2" t="s">
        <v>0</v>
      </c>
      <c r="I124" s="3" t="s">
        <v>1</v>
      </c>
      <c r="J124" s="3" t="s">
        <v>2</v>
      </c>
      <c r="K124" s="4" t="s">
        <v>3</v>
      </c>
      <c r="L124" s="2" t="s">
        <v>6</v>
      </c>
      <c r="M124" s="4" t="s">
        <v>3</v>
      </c>
    </row>
    <row r="125" spans="1:13" s="38" customFormat="1" ht="24.75" customHeight="1">
      <c r="A125" s="5">
        <v>2</v>
      </c>
      <c r="B125" s="6" t="s">
        <v>5</v>
      </c>
      <c r="C125" s="7">
        <v>0.49</v>
      </c>
      <c r="D125" s="8" t="s">
        <v>7</v>
      </c>
      <c r="E125" s="35">
        <f>1442.92*C125</f>
        <v>707.0308</v>
      </c>
      <c r="F125" s="8" t="s">
        <v>16</v>
      </c>
      <c r="H125" s="5">
        <v>1</v>
      </c>
      <c r="I125" s="24" t="s">
        <v>4</v>
      </c>
      <c r="J125" s="7">
        <v>493</v>
      </c>
      <c r="K125" s="8" t="s">
        <v>9</v>
      </c>
      <c r="L125" s="5">
        <f>J125</f>
        <v>493</v>
      </c>
      <c r="M125" s="8" t="s">
        <v>16</v>
      </c>
    </row>
    <row r="126" spans="1:13" ht="24.75" customHeight="1">
      <c r="A126" s="5">
        <v>3</v>
      </c>
      <c r="B126" s="6" t="s">
        <v>8</v>
      </c>
      <c r="C126" s="7">
        <v>0.811</v>
      </c>
      <c r="D126" s="8" t="s">
        <v>7</v>
      </c>
      <c r="E126" s="15">
        <f>1391.47*C126</f>
        <v>1128.48217</v>
      </c>
      <c r="F126" s="8" t="s">
        <v>16</v>
      </c>
      <c r="H126" s="5">
        <v>2</v>
      </c>
      <c r="I126" s="24" t="s">
        <v>5</v>
      </c>
      <c r="J126" s="7">
        <v>0.437</v>
      </c>
      <c r="K126" s="8" t="s">
        <v>7</v>
      </c>
      <c r="L126" s="35">
        <f>1442.92*J126</f>
        <v>630.55604</v>
      </c>
      <c r="M126" s="8" t="s">
        <v>16</v>
      </c>
    </row>
    <row r="127" spans="1:13" ht="24.75" customHeight="1">
      <c r="A127" s="5">
        <v>4</v>
      </c>
      <c r="B127" s="6" t="s">
        <v>10</v>
      </c>
      <c r="C127" s="7">
        <v>170</v>
      </c>
      <c r="D127" s="8" t="s">
        <v>11</v>
      </c>
      <c r="E127" s="5">
        <f>C127</f>
        <v>170</v>
      </c>
      <c r="F127" s="8" t="s">
        <v>11</v>
      </c>
      <c r="H127" s="5">
        <v>3</v>
      </c>
      <c r="I127" s="24" t="s">
        <v>8</v>
      </c>
      <c r="J127" s="7">
        <v>0.772</v>
      </c>
      <c r="K127" s="8" t="s">
        <v>7</v>
      </c>
      <c r="L127" s="15">
        <f>1391.47*J127</f>
        <v>1074.21484</v>
      </c>
      <c r="M127" s="8" t="s">
        <v>16</v>
      </c>
    </row>
    <row r="128" spans="1:13" ht="24.75" customHeight="1" thickBot="1">
      <c r="A128" s="10">
        <v>5</v>
      </c>
      <c r="B128" s="11" t="s">
        <v>12</v>
      </c>
      <c r="C128" s="12">
        <v>4.96</v>
      </c>
      <c r="D128" s="13" t="s">
        <v>11</v>
      </c>
      <c r="E128" s="10"/>
      <c r="F128" s="13" t="s">
        <v>11</v>
      </c>
      <c r="H128" s="5">
        <v>4</v>
      </c>
      <c r="I128" s="6" t="s">
        <v>10</v>
      </c>
      <c r="J128" s="7">
        <v>190</v>
      </c>
      <c r="K128" s="8" t="s">
        <v>11</v>
      </c>
      <c r="L128" s="5">
        <f>J128</f>
        <v>190</v>
      </c>
      <c r="M128" s="8" t="s">
        <v>11</v>
      </c>
    </row>
    <row r="129" spans="1:13" ht="24.75" customHeight="1" thickBot="1">
      <c r="A129" s="40" t="s">
        <v>15</v>
      </c>
      <c r="B129" s="41"/>
      <c r="C129" s="41"/>
      <c r="D129" s="41"/>
      <c r="E129" s="41"/>
      <c r="F129" s="42"/>
      <c r="H129" s="10">
        <v>5</v>
      </c>
      <c r="I129" s="11" t="s">
        <v>12</v>
      </c>
      <c r="J129" s="12">
        <v>4.93</v>
      </c>
      <c r="K129" s="13" t="s">
        <v>11</v>
      </c>
      <c r="L129" s="10">
        <f>J129</f>
        <v>4.93</v>
      </c>
      <c r="M129" s="13" t="s">
        <v>11</v>
      </c>
    </row>
    <row r="130" spans="1:13" ht="24.75" customHeight="1" thickBot="1">
      <c r="A130" s="2" t="s">
        <v>0</v>
      </c>
      <c r="B130" s="3" t="s">
        <v>1</v>
      </c>
      <c r="C130" s="3" t="s">
        <v>2</v>
      </c>
      <c r="D130" s="3" t="s">
        <v>3</v>
      </c>
      <c r="E130" s="3" t="s">
        <v>6</v>
      </c>
      <c r="F130" s="4" t="s">
        <v>3</v>
      </c>
      <c r="H130" s="40" t="s">
        <v>15</v>
      </c>
      <c r="I130" s="41"/>
      <c r="J130" s="41"/>
      <c r="K130" s="41"/>
      <c r="L130" s="41"/>
      <c r="M130" s="42"/>
    </row>
    <row r="131" spans="1:13" ht="24.75" customHeight="1">
      <c r="A131" s="5">
        <v>1</v>
      </c>
      <c r="B131" s="6" t="s">
        <v>4</v>
      </c>
      <c r="C131" s="14"/>
      <c r="D131" s="14" t="s">
        <v>9</v>
      </c>
      <c r="E131" s="14"/>
      <c r="F131" s="8" t="s">
        <v>9</v>
      </c>
      <c r="H131" s="2" t="s">
        <v>0</v>
      </c>
      <c r="I131" s="3" t="s">
        <v>1</v>
      </c>
      <c r="J131" s="3" t="s">
        <v>2</v>
      </c>
      <c r="K131" s="3" t="s">
        <v>3</v>
      </c>
      <c r="L131" s="3" t="s">
        <v>6</v>
      </c>
      <c r="M131" s="4" t="s">
        <v>3</v>
      </c>
    </row>
    <row r="132" spans="1:13" s="38" customFormat="1" ht="24.75" customHeight="1">
      <c r="A132" s="5">
        <v>2</v>
      </c>
      <c r="B132" s="6" t="s">
        <v>5</v>
      </c>
      <c r="C132" s="14">
        <v>1</v>
      </c>
      <c r="D132" s="14" t="s">
        <v>7</v>
      </c>
      <c r="E132" s="15">
        <f>E125/C125</f>
        <v>1442.92</v>
      </c>
      <c r="F132" s="8" t="s">
        <v>13</v>
      </c>
      <c r="H132" s="5">
        <v>1</v>
      </c>
      <c r="I132" s="24" t="s">
        <v>4</v>
      </c>
      <c r="J132" s="14"/>
      <c r="K132" s="14" t="s">
        <v>9</v>
      </c>
      <c r="L132" s="14"/>
      <c r="M132" s="8" t="s">
        <v>9</v>
      </c>
    </row>
    <row r="133" spans="1:13" ht="24.75" customHeight="1">
      <c r="A133" s="5">
        <v>3</v>
      </c>
      <c r="B133" s="6" t="s">
        <v>8</v>
      </c>
      <c r="C133" s="14">
        <v>1</v>
      </c>
      <c r="D133" s="14" t="s">
        <v>7</v>
      </c>
      <c r="E133" s="15">
        <f>E126/C126</f>
        <v>1391.4699999999998</v>
      </c>
      <c r="F133" s="8" t="s">
        <v>13</v>
      </c>
      <c r="H133" s="5">
        <v>2</v>
      </c>
      <c r="I133" s="24" t="s">
        <v>5</v>
      </c>
      <c r="J133" s="14">
        <v>1</v>
      </c>
      <c r="K133" s="14" t="s">
        <v>7</v>
      </c>
      <c r="L133" s="15">
        <f>L126/J126</f>
        <v>1442.92</v>
      </c>
      <c r="M133" s="8" t="s">
        <v>13</v>
      </c>
    </row>
    <row r="134" spans="1:13" ht="24.75" customHeight="1">
      <c r="A134" s="5">
        <v>4</v>
      </c>
      <c r="B134" s="6" t="s">
        <v>10</v>
      </c>
      <c r="C134" s="14">
        <v>1</v>
      </c>
      <c r="D134" s="14" t="s">
        <v>7</v>
      </c>
      <c r="E134" s="15">
        <v>1000</v>
      </c>
      <c r="F134" s="8" t="s">
        <v>9</v>
      </c>
      <c r="H134" s="5">
        <v>3</v>
      </c>
      <c r="I134" s="24" t="s">
        <v>8</v>
      </c>
      <c r="J134" s="14">
        <v>1</v>
      </c>
      <c r="K134" s="14" t="s">
        <v>7</v>
      </c>
      <c r="L134" s="15">
        <f>L127/J127</f>
        <v>1391.47</v>
      </c>
      <c r="M134" s="8" t="s">
        <v>13</v>
      </c>
    </row>
    <row r="135" spans="1:13" ht="24.75" customHeight="1" thickBot="1">
      <c r="A135" s="10">
        <v>5</v>
      </c>
      <c r="B135" s="11" t="s">
        <v>12</v>
      </c>
      <c r="C135" s="16">
        <v>4.96</v>
      </c>
      <c r="D135" s="12"/>
      <c r="E135" s="12"/>
      <c r="F135" s="13" t="s">
        <v>11</v>
      </c>
      <c r="H135" s="5">
        <v>4</v>
      </c>
      <c r="I135" s="6" t="s">
        <v>10</v>
      </c>
      <c r="J135" s="14">
        <v>1</v>
      </c>
      <c r="K135" s="14" t="s">
        <v>7</v>
      </c>
      <c r="L135" s="15">
        <v>1000</v>
      </c>
      <c r="M135" s="8" t="s">
        <v>9</v>
      </c>
    </row>
    <row r="136" spans="1:13" ht="24.75" customHeight="1" thickBot="1">
      <c r="A136" s="46" t="s">
        <v>14</v>
      </c>
      <c r="B136" s="47"/>
      <c r="C136" s="47"/>
      <c r="D136" s="47"/>
      <c r="E136" s="47"/>
      <c r="F136" s="48"/>
      <c r="H136" s="10">
        <v>5</v>
      </c>
      <c r="I136" s="11" t="s">
        <v>12</v>
      </c>
      <c r="J136" s="16"/>
      <c r="K136" s="12"/>
      <c r="L136" s="12"/>
      <c r="M136" s="13" t="s">
        <v>11</v>
      </c>
    </row>
    <row r="137" spans="1:13" ht="24.75" customHeight="1" thickBot="1">
      <c r="A137" s="2" t="s">
        <v>0</v>
      </c>
      <c r="B137" s="3" t="s">
        <v>1</v>
      </c>
      <c r="C137" s="3" t="s">
        <v>2</v>
      </c>
      <c r="D137" s="4" t="s">
        <v>3</v>
      </c>
      <c r="E137" s="2" t="s">
        <v>19</v>
      </c>
      <c r="F137" s="17">
        <v>18</v>
      </c>
      <c r="H137" s="46" t="s">
        <v>14</v>
      </c>
      <c r="I137" s="47"/>
      <c r="J137" s="47"/>
      <c r="K137" s="47"/>
      <c r="L137" s="47"/>
      <c r="M137" s="48"/>
    </row>
    <row r="138" spans="1:13" ht="24.75" customHeight="1">
      <c r="A138" s="18">
        <v>1</v>
      </c>
      <c r="B138" s="19" t="s">
        <v>4</v>
      </c>
      <c r="C138" s="20">
        <v>50</v>
      </c>
      <c r="D138" s="21" t="s">
        <v>9</v>
      </c>
      <c r="E138" s="22"/>
      <c r="F138" s="8"/>
      <c r="H138" s="2" t="s">
        <v>0</v>
      </c>
      <c r="I138" s="3" t="s">
        <v>1</v>
      </c>
      <c r="J138" s="3" t="s">
        <v>2</v>
      </c>
      <c r="K138" s="4" t="s">
        <v>3</v>
      </c>
      <c r="L138" s="2" t="s">
        <v>20</v>
      </c>
      <c r="M138" s="17">
        <v>18</v>
      </c>
    </row>
    <row r="139" spans="1:13" s="38" customFormat="1" ht="24.75" customHeight="1">
      <c r="A139" s="5">
        <v>2</v>
      </c>
      <c r="B139" s="24" t="s">
        <v>5</v>
      </c>
      <c r="C139" s="15">
        <f>E125/E124*C138</f>
        <v>71.27326612903225</v>
      </c>
      <c r="D139" s="8" t="s">
        <v>9</v>
      </c>
      <c r="E139" s="35">
        <f>C139/E132*1000</f>
        <v>49.39516129032257</v>
      </c>
      <c r="F139" s="26">
        <f>E139/18</f>
        <v>2.7441756272401427</v>
      </c>
      <c r="H139" s="18">
        <v>1</v>
      </c>
      <c r="I139" s="19" t="s">
        <v>4</v>
      </c>
      <c r="J139" s="20">
        <v>50</v>
      </c>
      <c r="K139" s="21" t="s">
        <v>9</v>
      </c>
      <c r="L139" s="22"/>
      <c r="M139" s="23"/>
    </row>
    <row r="140" spans="1:13" ht="24.75" customHeight="1">
      <c r="A140" s="5">
        <v>3</v>
      </c>
      <c r="B140" s="24" t="s">
        <v>8</v>
      </c>
      <c r="C140" s="15">
        <f>E126/E124*C138</f>
        <v>113.75828326612903</v>
      </c>
      <c r="D140" s="8" t="s">
        <v>9</v>
      </c>
      <c r="E140" s="35">
        <f>C140/E133*1000</f>
        <v>81.75403225806451</v>
      </c>
      <c r="F140" s="26">
        <f>E140/18</f>
        <v>4.541890681003584</v>
      </c>
      <c r="H140" s="5">
        <v>2</v>
      </c>
      <c r="I140" s="24" t="s">
        <v>5</v>
      </c>
      <c r="J140" s="15">
        <f>L126/L125*J139</f>
        <v>63.9509168356998</v>
      </c>
      <c r="K140" s="8" t="s">
        <v>9</v>
      </c>
      <c r="L140" s="25">
        <f>J140/L133*1000</f>
        <v>44.320486815415826</v>
      </c>
      <c r="M140" s="26">
        <f>L140/18</f>
        <v>2.4622492675231014</v>
      </c>
    </row>
    <row r="141" spans="1:13" ht="24.75" customHeight="1">
      <c r="A141" s="5">
        <v>4</v>
      </c>
      <c r="B141" s="6" t="s">
        <v>10</v>
      </c>
      <c r="C141" s="15">
        <f>C127/E124*C138</f>
        <v>17.137096774193548</v>
      </c>
      <c r="D141" s="8" t="s">
        <v>11</v>
      </c>
      <c r="E141" s="35">
        <f>C141/E134*1000</f>
        <v>17.137096774193548</v>
      </c>
      <c r="F141" s="26">
        <f>E141/18</f>
        <v>0.9520609318996416</v>
      </c>
      <c r="H141" s="5">
        <v>3</v>
      </c>
      <c r="I141" s="24" t="s">
        <v>8</v>
      </c>
      <c r="J141" s="15">
        <f>L127/L125*J139</f>
        <v>108.946738336714</v>
      </c>
      <c r="K141" s="8" t="s">
        <v>9</v>
      </c>
      <c r="L141" s="25">
        <f>J141/L134*1000</f>
        <v>78.29614604462475</v>
      </c>
      <c r="M141" s="26">
        <f>L141/18</f>
        <v>4.349785891368041</v>
      </c>
    </row>
    <row r="142" spans="1:13" ht="24.75" customHeight="1" thickBot="1">
      <c r="A142" s="10">
        <v>5</v>
      </c>
      <c r="B142" s="11" t="s">
        <v>12</v>
      </c>
      <c r="C142" s="12"/>
      <c r="D142" s="13"/>
      <c r="E142" s="10"/>
      <c r="F142" s="27"/>
      <c r="H142" s="5">
        <v>4</v>
      </c>
      <c r="I142" s="6" t="s">
        <v>10</v>
      </c>
      <c r="J142" s="15">
        <f>J128/L125*J139</f>
        <v>19.26977687626775</v>
      </c>
      <c r="K142" s="8" t="s">
        <v>11</v>
      </c>
      <c r="L142" s="25">
        <f>J142/L135*1000</f>
        <v>19.26977687626775</v>
      </c>
      <c r="M142" s="26">
        <f>L142/18</f>
        <v>1.0705431597926527</v>
      </c>
    </row>
    <row r="143" spans="1:13" ht="24.75" customHeight="1" thickBot="1">
      <c r="A143" s="49" t="s">
        <v>18</v>
      </c>
      <c r="B143" s="50"/>
      <c r="C143" s="50"/>
      <c r="D143" s="50"/>
      <c r="E143" s="47"/>
      <c r="F143" s="48"/>
      <c r="H143" s="10">
        <v>5</v>
      </c>
      <c r="I143" s="11" t="s">
        <v>12</v>
      </c>
      <c r="J143" s="12"/>
      <c r="K143" s="13"/>
      <c r="L143" s="10"/>
      <c r="M143" s="27"/>
    </row>
    <row r="144" spans="1:13" ht="24.75" customHeight="1" thickBot="1">
      <c r="A144" s="2" t="s">
        <v>0</v>
      </c>
      <c r="B144" s="3" t="s">
        <v>1</v>
      </c>
      <c r="C144" s="3" t="s">
        <v>2</v>
      </c>
      <c r="D144" s="4" t="s">
        <v>3</v>
      </c>
      <c r="E144" s="2" t="s">
        <v>6</v>
      </c>
      <c r="F144" s="17">
        <v>18</v>
      </c>
      <c r="H144" s="49" t="s">
        <v>18</v>
      </c>
      <c r="I144" s="50"/>
      <c r="J144" s="50"/>
      <c r="K144" s="50"/>
      <c r="L144" s="47"/>
      <c r="M144" s="48"/>
    </row>
    <row r="145" spans="1:13" ht="24.75" customHeight="1">
      <c r="A145" s="18">
        <v>1</v>
      </c>
      <c r="B145" s="19" t="s">
        <v>4</v>
      </c>
      <c r="C145" s="29">
        <f>C138/2</f>
        <v>25</v>
      </c>
      <c r="D145" s="21" t="s">
        <v>9</v>
      </c>
      <c r="E145" s="18"/>
      <c r="F145" s="23"/>
      <c r="H145" s="2" t="s">
        <v>0</v>
      </c>
      <c r="I145" s="3" t="s">
        <v>1</v>
      </c>
      <c r="J145" s="3" t="s">
        <v>2</v>
      </c>
      <c r="K145" s="4" t="s">
        <v>3</v>
      </c>
      <c r="L145" s="2" t="s">
        <v>20</v>
      </c>
      <c r="M145" s="17">
        <v>18</v>
      </c>
    </row>
    <row r="146" spans="1:13" s="38" customFormat="1" ht="24.75" customHeight="1">
      <c r="A146" s="5">
        <v>2</v>
      </c>
      <c r="B146" s="24" t="s">
        <v>5</v>
      </c>
      <c r="C146" s="29">
        <f>C139/2</f>
        <v>35.636633064516126</v>
      </c>
      <c r="D146" s="8" t="s">
        <v>9</v>
      </c>
      <c r="E146" s="35">
        <f>E139/2</f>
        <v>24.697580645161285</v>
      </c>
      <c r="F146" s="26">
        <f>E146/18</f>
        <v>1.3720878136200714</v>
      </c>
      <c r="H146" s="18">
        <v>1</v>
      </c>
      <c r="I146" s="19" t="s">
        <v>4</v>
      </c>
      <c r="J146" s="28">
        <f>J139/2</f>
        <v>25</v>
      </c>
      <c r="K146" s="21" t="s">
        <v>9</v>
      </c>
      <c r="L146" s="18"/>
      <c r="M146" s="23"/>
    </row>
    <row r="147" spans="1:13" ht="24.75" customHeight="1">
      <c r="A147" s="5">
        <v>3</v>
      </c>
      <c r="B147" s="24" t="s">
        <v>8</v>
      </c>
      <c r="C147" s="29">
        <f>C140/2</f>
        <v>56.87914163306451</v>
      </c>
      <c r="D147" s="8" t="s">
        <v>9</v>
      </c>
      <c r="E147" s="35">
        <f>E140/2</f>
        <v>40.877016129032256</v>
      </c>
      <c r="F147" s="26">
        <f>E147/18</f>
        <v>2.270945340501792</v>
      </c>
      <c r="H147" s="5">
        <v>2</v>
      </c>
      <c r="I147" s="24" t="s">
        <v>5</v>
      </c>
      <c r="J147" s="29">
        <f>J140/2</f>
        <v>31.9754584178499</v>
      </c>
      <c r="K147" s="8" t="s">
        <v>9</v>
      </c>
      <c r="L147" s="25">
        <f>L140/2</f>
        <v>22.160243407707913</v>
      </c>
      <c r="M147" s="26">
        <f>L147/18</f>
        <v>1.2311246337615507</v>
      </c>
    </row>
    <row r="148" spans="1:13" ht="24.75" customHeight="1">
      <c r="A148" s="5">
        <v>4</v>
      </c>
      <c r="B148" s="6" t="s">
        <v>10</v>
      </c>
      <c r="C148" s="29">
        <f>C141/2</f>
        <v>8.568548387096774</v>
      </c>
      <c r="D148" s="8" t="s">
        <v>11</v>
      </c>
      <c r="E148" s="35">
        <f>E141/2</f>
        <v>8.568548387096774</v>
      </c>
      <c r="F148" s="26">
        <f>E148/18</f>
        <v>0.4760304659498208</v>
      </c>
      <c r="H148" s="5">
        <v>3</v>
      </c>
      <c r="I148" s="24" t="s">
        <v>8</v>
      </c>
      <c r="J148" s="29">
        <f>J141/2</f>
        <v>54.473369168357</v>
      </c>
      <c r="K148" s="8" t="s">
        <v>9</v>
      </c>
      <c r="L148" s="25">
        <f>L141/2</f>
        <v>39.148073022312374</v>
      </c>
      <c r="M148" s="26">
        <f>L148/18</f>
        <v>2.1748929456840207</v>
      </c>
    </row>
    <row r="149" spans="1:13" ht="24.75" customHeight="1" thickBot="1">
      <c r="A149" s="10">
        <v>5</v>
      </c>
      <c r="B149" s="11" t="s">
        <v>12</v>
      </c>
      <c r="C149" s="30"/>
      <c r="D149" s="13"/>
      <c r="E149" s="10"/>
      <c r="F149" s="27"/>
      <c r="H149" s="5">
        <v>4</v>
      </c>
      <c r="I149" s="6" t="s">
        <v>10</v>
      </c>
      <c r="J149" s="29">
        <f>J142/2</f>
        <v>9.634888438133874</v>
      </c>
      <c r="K149" s="8" t="s">
        <v>11</v>
      </c>
      <c r="L149" s="25">
        <f>L142/2</f>
        <v>9.634888438133874</v>
      </c>
      <c r="M149" s="26">
        <f>L149/18</f>
        <v>0.5352715798963263</v>
      </c>
    </row>
    <row r="150" spans="8:13" ht="24.75" customHeight="1" thickBot="1">
      <c r="H150" s="10">
        <v>5</v>
      </c>
      <c r="I150" s="11" t="s">
        <v>12</v>
      </c>
      <c r="J150" s="30"/>
      <c r="K150" s="13"/>
      <c r="L150" s="10"/>
      <c r="M150" s="27"/>
    </row>
    <row r="151" ht="24.75" customHeight="1" thickBot="1"/>
    <row r="152" spans="1:13" ht="24.75" customHeight="1" thickBot="1">
      <c r="A152" s="43" t="s">
        <v>32</v>
      </c>
      <c r="B152" s="44"/>
      <c r="C152" s="44"/>
      <c r="D152" s="44"/>
      <c r="E152" s="44"/>
      <c r="F152" s="45"/>
      <c r="H152" s="43" t="s">
        <v>33</v>
      </c>
      <c r="I152" s="44"/>
      <c r="J152" s="44"/>
      <c r="K152" s="44"/>
      <c r="L152" s="44"/>
      <c r="M152" s="45"/>
    </row>
    <row r="153" spans="1:13" ht="24.75" customHeight="1">
      <c r="A153" s="2" t="s">
        <v>0</v>
      </c>
      <c r="B153" s="3" t="s">
        <v>1</v>
      </c>
      <c r="C153" s="3" t="s">
        <v>2</v>
      </c>
      <c r="D153" s="4" t="s">
        <v>3</v>
      </c>
      <c r="E153" s="2" t="s">
        <v>6</v>
      </c>
      <c r="F153" s="4" t="s">
        <v>3</v>
      </c>
      <c r="H153" s="2" t="s">
        <v>0</v>
      </c>
      <c r="I153" s="3" t="s">
        <v>1</v>
      </c>
      <c r="J153" s="3" t="s">
        <v>2</v>
      </c>
      <c r="K153" s="4" t="s">
        <v>3</v>
      </c>
      <c r="L153" s="2" t="s">
        <v>6</v>
      </c>
      <c r="M153" s="4" t="s">
        <v>3</v>
      </c>
    </row>
    <row r="154" spans="1:13" ht="24.75" customHeight="1">
      <c r="A154" s="5">
        <v>1</v>
      </c>
      <c r="B154" s="6" t="s">
        <v>4</v>
      </c>
      <c r="C154" s="7">
        <v>496</v>
      </c>
      <c r="D154" s="8" t="s">
        <v>9</v>
      </c>
      <c r="E154" s="5">
        <f>C154</f>
        <v>496</v>
      </c>
      <c r="F154" s="8" t="s">
        <v>16</v>
      </c>
      <c r="H154" s="5">
        <v>1</v>
      </c>
      <c r="I154" s="6" t="s">
        <v>4</v>
      </c>
      <c r="J154" s="7">
        <v>510</v>
      </c>
      <c r="K154" s="8" t="s">
        <v>9</v>
      </c>
      <c r="L154" s="5">
        <f>J154</f>
        <v>510</v>
      </c>
      <c r="M154" s="8" t="s">
        <v>16</v>
      </c>
    </row>
    <row r="155" spans="1:13" ht="24.75" customHeight="1">
      <c r="A155" s="5">
        <v>2</v>
      </c>
      <c r="B155" s="6" t="s">
        <v>5</v>
      </c>
      <c r="C155" s="7">
        <v>0.49</v>
      </c>
      <c r="D155" s="8" t="s">
        <v>7</v>
      </c>
      <c r="E155" s="35">
        <f>1442.92*C155</f>
        <v>707.0308</v>
      </c>
      <c r="F155" s="8" t="s">
        <v>16</v>
      </c>
      <c r="H155" s="5">
        <v>2</v>
      </c>
      <c r="I155" s="6" t="s">
        <v>5</v>
      </c>
      <c r="J155" s="7">
        <v>0.49</v>
      </c>
      <c r="K155" s="8" t="s">
        <v>7</v>
      </c>
      <c r="L155" s="35">
        <f>1442.92*J155</f>
        <v>707.0308</v>
      </c>
      <c r="M155" s="8" t="s">
        <v>16</v>
      </c>
    </row>
    <row r="156" spans="1:13" ht="24.75" customHeight="1">
      <c r="A156" s="5">
        <v>3</v>
      </c>
      <c r="B156" s="6" t="s">
        <v>8</v>
      </c>
      <c r="C156" s="7">
        <v>0.811</v>
      </c>
      <c r="D156" s="8" t="s">
        <v>7</v>
      </c>
      <c r="E156" s="15">
        <f>1391.47*C156</f>
        <v>1128.48217</v>
      </c>
      <c r="F156" s="8" t="s">
        <v>16</v>
      </c>
      <c r="H156" s="5">
        <v>3</v>
      </c>
      <c r="I156" s="6" t="s">
        <v>8</v>
      </c>
      <c r="J156" s="7">
        <v>0.79</v>
      </c>
      <c r="K156" s="8" t="s">
        <v>7</v>
      </c>
      <c r="L156" s="15">
        <f>1391.47*J156</f>
        <v>1099.2613000000001</v>
      </c>
      <c r="M156" s="8" t="s">
        <v>16</v>
      </c>
    </row>
    <row r="157" spans="1:13" ht="24.75" customHeight="1">
      <c r="A157" s="5">
        <v>4</v>
      </c>
      <c r="B157" s="6" t="s">
        <v>10</v>
      </c>
      <c r="C157" s="7">
        <v>170</v>
      </c>
      <c r="D157" s="8" t="s">
        <v>11</v>
      </c>
      <c r="E157" s="5">
        <f>C157</f>
        <v>170</v>
      </c>
      <c r="F157" s="8" t="s">
        <v>11</v>
      </c>
      <c r="H157" s="5">
        <v>4</v>
      </c>
      <c r="I157" s="6" t="s">
        <v>10</v>
      </c>
      <c r="J157" s="7">
        <v>160</v>
      </c>
      <c r="K157" s="8" t="s">
        <v>11</v>
      </c>
      <c r="L157" s="5">
        <f>J157</f>
        <v>160</v>
      </c>
      <c r="M157" s="8" t="s">
        <v>11</v>
      </c>
    </row>
    <row r="158" spans="1:13" ht="24.75" customHeight="1" thickBot="1">
      <c r="A158" s="10">
        <v>5</v>
      </c>
      <c r="B158" s="11" t="s">
        <v>12</v>
      </c>
      <c r="C158" s="12">
        <v>4.96</v>
      </c>
      <c r="D158" s="13" t="s">
        <v>11</v>
      </c>
      <c r="E158" s="10"/>
      <c r="F158" s="13" t="s">
        <v>11</v>
      </c>
      <c r="H158" s="10">
        <v>5</v>
      </c>
      <c r="I158" s="11" t="s">
        <v>12</v>
      </c>
      <c r="J158" s="12">
        <v>7.14</v>
      </c>
      <c r="K158" s="13" t="s">
        <v>11</v>
      </c>
      <c r="L158" s="10"/>
      <c r="M158" s="13" t="s">
        <v>11</v>
      </c>
    </row>
    <row r="159" spans="1:13" ht="24.75" customHeight="1" thickBot="1">
      <c r="A159" s="40" t="s">
        <v>15</v>
      </c>
      <c r="B159" s="41"/>
      <c r="C159" s="41"/>
      <c r="D159" s="41"/>
      <c r="E159" s="41"/>
      <c r="F159" s="42"/>
      <c r="H159" s="40" t="s">
        <v>15</v>
      </c>
      <c r="I159" s="41"/>
      <c r="J159" s="41"/>
      <c r="K159" s="41"/>
      <c r="L159" s="41"/>
      <c r="M159" s="42"/>
    </row>
    <row r="160" spans="1:13" ht="24.75" customHeight="1">
      <c r="A160" s="2" t="s">
        <v>0</v>
      </c>
      <c r="B160" s="3" t="s">
        <v>1</v>
      </c>
      <c r="C160" s="3" t="s">
        <v>2</v>
      </c>
      <c r="D160" s="3" t="s">
        <v>3</v>
      </c>
      <c r="E160" s="3" t="s">
        <v>6</v>
      </c>
      <c r="F160" s="4" t="s">
        <v>3</v>
      </c>
      <c r="H160" s="2" t="s">
        <v>0</v>
      </c>
      <c r="I160" s="3" t="s">
        <v>1</v>
      </c>
      <c r="J160" s="3" t="s">
        <v>2</v>
      </c>
      <c r="K160" s="3" t="s">
        <v>3</v>
      </c>
      <c r="L160" s="3" t="s">
        <v>6</v>
      </c>
      <c r="M160" s="4" t="s">
        <v>3</v>
      </c>
    </row>
    <row r="161" spans="1:13" ht="24.75" customHeight="1">
      <c r="A161" s="5">
        <v>1</v>
      </c>
      <c r="B161" s="6" t="s">
        <v>4</v>
      </c>
      <c r="C161" s="14"/>
      <c r="D161" s="14" t="s">
        <v>9</v>
      </c>
      <c r="E161" s="14"/>
      <c r="F161" s="8" t="s">
        <v>9</v>
      </c>
      <c r="H161" s="5">
        <v>1</v>
      </c>
      <c r="I161" s="6" t="s">
        <v>4</v>
      </c>
      <c r="J161" s="14"/>
      <c r="K161" s="14" t="s">
        <v>9</v>
      </c>
      <c r="L161" s="14"/>
      <c r="M161" s="8" t="s">
        <v>9</v>
      </c>
    </row>
    <row r="162" spans="1:13" ht="24.75" customHeight="1">
      <c r="A162" s="5">
        <v>2</v>
      </c>
      <c r="B162" s="6" t="s">
        <v>5</v>
      </c>
      <c r="C162" s="14">
        <v>1</v>
      </c>
      <c r="D162" s="14" t="s">
        <v>7</v>
      </c>
      <c r="E162" s="15">
        <f>E155/C155</f>
        <v>1442.92</v>
      </c>
      <c r="F162" s="8" t="s">
        <v>13</v>
      </c>
      <c r="H162" s="5">
        <v>2</v>
      </c>
      <c r="I162" s="6" t="s">
        <v>5</v>
      </c>
      <c r="J162" s="14">
        <v>1</v>
      </c>
      <c r="K162" s="14" t="s">
        <v>7</v>
      </c>
      <c r="L162" s="15">
        <f>L155/J155</f>
        <v>1442.92</v>
      </c>
      <c r="M162" s="8" t="s">
        <v>13</v>
      </c>
    </row>
    <row r="163" spans="1:13" ht="24.75" customHeight="1">
      <c r="A163" s="5">
        <v>3</v>
      </c>
      <c r="B163" s="6" t="s">
        <v>8</v>
      </c>
      <c r="C163" s="14">
        <v>1</v>
      </c>
      <c r="D163" s="14" t="s">
        <v>7</v>
      </c>
      <c r="E163" s="15">
        <f>E156/C156</f>
        <v>1391.4699999999998</v>
      </c>
      <c r="F163" s="8" t="s">
        <v>13</v>
      </c>
      <c r="H163" s="5">
        <v>3</v>
      </c>
      <c r="I163" s="6" t="s">
        <v>8</v>
      </c>
      <c r="J163" s="14">
        <v>1</v>
      </c>
      <c r="K163" s="14" t="s">
        <v>7</v>
      </c>
      <c r="L163" s="15">
        <f>L156/J156</f>
        <v>1391.47</v>
      </c>
      <c r="M163" s="8" t="s">
        <v>13</v>
      </c>
    </row>
    <row r="164" spans="1:13" ht="24.75" customHeight="1">
      <c r="A164" s="5">
        <v>4</v>
      </c>
      <c r="B164" s="6" t="s">
        <v>10</v>
      </c>
      <c r="C164" s="14">
        <v>1</v>
      </c>
      <c r="D164" s="14" t="s">
        <v>7</v>
      </c>
      <c r="E164" s="15">
        <v>1000</v>
      </c>
      <c r="F164" s="8" t="s">
        <v>9</v>
      </c>
      <c r="H164" s="5">
        <v>4</v>
      </c>
      <c r="I164" s="6" t="s">
        <v>10</v>
      </c>
      <c r="J164" s="14">
        <v>1</v>
      </c>
      <c r="K164" s="14" t="s">
        <v>7</v>
      </c>
      <c r="L164" s="15">
        <v>1000</v>
      </c>
      <c r="M164" s="8" t="s">
        <v>9</v>
      </c>
    </row>
    <row r="165" spans="1:13" ht="24.75" customHeight="1" thickBot="1">
      <c r="A165" s="10">
        <v>5</v>
      </c>
      <c r="B165" s="11" t="s">
        <v>12</v>
      </c>
      <c r="C165" s="16">
        <v>4.96</v>
      </c>
      <c r="D165" s="12"/>
      <c r="E165" s="12"/>
      <c r="F165" s="13" t="s">
        <v>11</v>
      </c>
      <c r="H165" s="10">
        <v>5</v>
      </c>
      <c r="I165" s="11" t="s">
        <v>12</v>
      </c>
      <c r="J165" s="16">
        <f>J158</f>
        <v>7.14</v>
      </c>
      <c r="K165" s="12"/>
      <c r="L165" s="12"/>
      <c r="M165" s="13" t="s">
        <v>11</v>
      </c>
    </row>
    <row r="166" spans="1:13" ht="24.75" customHeight="1" thickBot="1">
      <c r="A166" s="46" t="s">
        <v>14</v>
      </c>
      <c r="B166" s="47"/>
      <c r="C166" s="47"/>
      <c r="D166" s="47"/>
      <c r="E166" s="47"/>
      <c r="F166" s="48"/>
      <c r="H166" s="46" t="s">
        <v>14</v>
      </c>
      <c r="I166" s="47"/>
      <c r="J166" s="47"/>
      <c r="K166" s="47"/>
      <c r="L166" s="47"/>
      <c r="M166" s="48"/>
    </row>
    <row r="167" spans="1:13" ht="24.75" customHeight="1">
      <c r="A167" s="2" t="s">
        <v>0</v>
      </c>
      <c r="B167" s="3" t="s">
        <v>1</v>
      </c>
      <c r="C167" s="3" t="s">
        <v>2</v>
      </c>
      <c r="D167" s="4" t="s">
        <v>3</v>
      </c>
      <c r="E167" s="2" t="s">
        <v>19</v>
      </c>
      <c r="F167" s="17">
        <v>18</v>
      </c>
      <c r="H167" s="2" t="s">
        <v>0</v>
      </c>
      <c r="I167" s="3" t="s">
        <v>1</v>
      </c>
      <c r="J167" s="3" t="s">
        <v>2</v>
      </c>
      <c r="K167" s="4" t="s">
        <v>3</v>
      </c>
      <c r="L167" s="2" t="s">
        <v>19</v>
      </c>
      <c r="M167" s="17">
        <v>18</v>
      </c>
    </row>
    <row r="168" spans="1:13" ht="24.75" customHeight="1">
      <c r="A168" s="18">
        <v>1</v>
      </c>
      <c r="B168" s="19" t="s">
        <v>4</v>
      </c>
      <c r="C168" s="20">
        <v>50</v>
      </c>
      <c r="D168" s="21" t="s">
        <v>9</v>
      </c>
      <c r="E168" s="22"/>
      <c r="F168" s="8"/>
      <c r="H168" s="18">
        <v>1</v>
      </c>
      <c r="I168" s="19" t="s">
        <v>4</v>
      </c>
      <c r="J168" s="20">
        <v>50</v>
      </c>
      <c r="K168" s="21" t="s">
        <v>9</v>
      </c>
      <c r="L168" s="22"/>
      <c r="M168" s="8"/>
    </row>
    <row r="169" spans="1:13" ht="24.75" customHeight="1">
      <c r="A169" s="5">
        <v>2</v>
      </c>
      <c r="B169" s="24" t="s">
        <v>5</v>
      </c>
      <c r="C169" s="15">
        <f>E155/E154*C168</f>
        <v>71.27326612903225</v>
      </c>
      <c r="D169" s="8" t="s">
        <v>9</v>
      </c>
      <c r="E169" s="35">
        <f>C169/E162*1000</f>
        <v>49.39516129032257</v>
      </c>
      <c r="F169" s="26">
        <f>E169/18</f>
        <v>2.7441756272401427</v>
      </c>
      <c r="H169" s="5">
        <v>2</v>
      </c>
      <c r="I169" s="24" t="s">
        <v>5</v>
      </c>
      <c r="J169" s="15">
        <f>L155/L154*J168</f>
        <v>69.3167450980392</v>
      </c>
      <c r="K169" s="8" t="s">
        <v>9</v>
      </c>
      <c r="L169" s="35">
        <f>J169/L162*1000</f>
        <v>48.039215686274495</v>
      </c>
      <c r="M169" s="26">
        <f>L169/18</f>
        <v>2.6688453159041385</v>
      </c>
    </row>
    <row r="170" spans="1:13" ht="24.75" customHeight="1">
      <c r="A170" s="5">
        <v>3</v>
      </c>
      <c r="B170" s="24" t="s">
        <v>8</v>
      </c>
      <c r="C170" s="15">
        <f>E156/E154*C168</f>
        <v>113.75828326612903</v>
      </c>
      <c r="D170" s="8" t="s">
        <v>9</v>
      </c>
      <c r="E170" s="35">
        <f>C170/E163*1000</f>
        <v>81.75403225806451</v>
      </c>
      <c r="F170" s="26">
        <f>E170/18</f>
        <v>4.541890681003584</v>
      </c>
      <c r="H170" s="5">
        <v>3</v>
      </c>
      <c r="I170" s="24" t="s">
        <v>8</v>
      </c>
      <c r="J170" s="15">
        <f>L156/L154*J168</f>
        <v>107.77071568627451</v>
      </c>
      <c r="K170" s="8" t="s">
        <v>9</v>
      </c>
      <c r="L170" s="35">
        <f>J170/L163*1000</f>
        <v>77.45098039215686</v>
      </c>
      <c r="M170" s="26">
        <f>L170/18</f>
        <v>4.302832244008715</v>
      </c>
    </row>
    <row r="171" spans="1:13" ht="24.75" customHeight="1">
      <c r="A171" s="5">
        <v>4</v>
      </c>
      <c r="B171" s="6" t="s">
        <v>10</v>
      </c>
      <c r="C171" s="15">
        <f>C157/E154*C168</f>
        <v>17.137096774193548</v>
      </c>
      <c r="D171" s="8" t="s">
        <v>11</v>
      </c>
      <c r="E171" s="35">
        <f>C171/E164*1000</f>
        <v>17.137096774193548</v>
      </c>
      <c r="F171" s="26">
        <f>E171/18</f>
        <v>0.9520609318996416</v>
      </c>
      <c r="H171" s="5">
        <v>4</v>
      </c>
      <c r="I171" s="6" t="s">
        <v>10</v>
      </c>
      <c r="J171" s="15">
        <f>J157/L154*J168</f>
        <v>15.686274509803921</v>
      </c>
      <c r="K171" s="8" t="s">
        <v>11</v>
      </c>
      <c r="L171" s="35">
        <f>J171/L164*1000</f>
        <v>15.686274509803921</v>
      </c>
      <c r="M171" s="26">
        <f>L171/18</f>
        <v>0.8714596949891067</v>
      </c>
    </row>
    <row r="172" spans="1:13" ht="24.75" customHeight="1" thickBot="1">
      <c r="A172" s="10">
        <v>5</v>
      </c>
      <c r="B172" s="11" t="s">
        <v>12</v>
      </c>
      <c r="C172" s="12"/>
      <c r="D172" s="13"/>
      <c r="E172" s="10"/>
      <c r="F172" s="27"/>
      <c r="H172" s="10">
        <v>5</v>
      </c>
      <c r="I172" s="11" t="s">
        <v>12</v>
      </c>
      <c r="J172" s="12">
        <f>7.14/10</f>
        <v>0.714</v>
      </c>
      <c r="K172" s="13"/>
      <c r="L172" s="10"/>
      <c r="M172" s="27"/>
    </row>
    <row r="173" spans="1:13" ht="24.75" customHeight="1" thickBot="1">
      <c r="A173" s="49" t="s">
        <v>31</v>
      </c>
      <c r="B173" s="50"/>
      <c r="C173" s="50"/>
      <c r="D173" s="50"/>
      <c r="E173" s="47"/>
      <c r="F173" s="48"/>
      <c r="H173" s="49" t="s">
        <v>31</v>
      </c>
      <c r="I173" s="50"/>
      <c r="J173" s="50"/>
      <c r="K173" s="50"/>
      <c r="L173" s="47"/>
      <c r="M173" s="48"/>
    </row>
    <row r="174" spans="1:13" ht="24.75" customHeight="1">
      <c r="A174" s="2" t="s">
        <v>0</v>
      </c>
      <c r="B174" s="3" t="s">
        <v>1</v>
      </c>
      <c r="C174" s="3" t="s">
        <v>2</v>
      </c>
      <c r="D174" s="4" t="s">
        <v>3</v>
      </c>
      <c r="E174" s="2" t="s">
        <v>6</v>
      </c>
      <c r="F174" s="17">
        <v>18</v>
      </c>
      <c r="H174" s="2" t="s">
        <v>0</v>
      </c>
      <c r="I174" s="3" t="s">
        <v>1</v>
      </c>
      <c r="J174" s="3" t="s">
        <v>2</v>
      </c>
      <c r="K174" s="4" t="s">
        <v>3</v>
      </c>
      <c r="L174" s="2" t="s">
        <v>6</v>
      </c>
      <c r="M174" s="17">
        <v>18</v>
      </c>
    </row>
    <row r="175" spans="1:13" ht="24.75" customHeight="1">
      <c r="A175" s="18">
        <v>1</v>
      </c>
      <c r="B175" s="19" t="s">
        <v>4</v>
      </c>
      <c r="C175" s="29">
        <f>C168/4</f>
        <v>12.5</v>
      </c>
      <c r="D175" s="21" t="s">
        <v>9</v>
      </c>
      <c r="E175" s="18"/>
      <c r="F175" s="23"/>
      <c r="H175" s="18">
        <v>1</v>
      </c>
      <c r="I175" s="19" t="s">
        <v>4</v>
      </c>
      <c r="J175" s="29">
        <f>J168/4</f>
        <v>12.5</v>
      </c>
      <c r="K175" s="21" t="s">
        <v>9</v>
      </c>
      <c r="L175" s="18"/>
      <c r="M175" s="23"/>
    </row>
    <row r="176" spans="1:13" ht="24.75" customHeight="1">
      <c r="A176" s="5">
        <v>2</v>
      </c>
      <c r="B176" s="24" t="s">
        <v>5</v>
      </c>
      <c r="C176" s="29">
        <f>C169/4</f>
        <v>17.818316532258063</v>
      </c>
      <c r="D176" s="8" t="s">
        <v>9</v>
      </c>
      <c r="E176" s="35">
        <f>E169/2</f>
        <v>24.697580645161285</v>
      </c>
      <c r="F176" s="26">
        <f>E176/18</f>
        <v>1.3720878136200714</v>
      </c>
      <c r="H176" s="5">
        <v>2</v>
      </c>
      <c r="I176" s="24" t="s">
        <v>5</v>
      </c>
      <c r="J176" s="29">
        <f>J169/4</f>
        <v>17.3291862745098</v>
      </c>
      <c r="K176" s="8" t="s">
        <v>9</v>
      </c>
      <c r="L176" s="35">
        <f>L169/2</f>
        <v>24.019607843137248</v>
      </c>
      <c r="M176" s="26">
        <f>L176/18</f>
        <v>1.3344226579520693</v>
      </c>
    </row>
    <row r="177" spans="1:13" ht="24.75" customHeight="1">
      <c r="A177" s="5">
        <v>3</v>
      </c>
      <c r="B177" s="24" t="s">
        <v>8</v>
      </c>
      <c r="C177" s="29">
        <f>C170/4</f>
        <v>28.439570816532257</v>
      </c>
      <c r="D177" s="8" t="s">
        <v>9</v>
      </c>
      <c r="E177" s="35">
        <f>E170/2</f>
        <v>40.877016129032256</v>
      </c>
      <c r="F177" s="26">
        <f>E177/18</f>
        <v>2.270945340501792</v>
      </c>
      <c r="H177" s="5">
        <v>3</v>
      </c>
      <c r="I177" s="24" t="s">
        <v>8</v>
      </c>
      <c r="J177" s="29">
        <f>J170/4</f>
        <v>26.94267892156863</v>
      </c>
      <c r="K177" s="8" t="s">
        <v>9</v>
      </c>
      <c r="L177" s="35">
        <f>L170/2</f>
        <v>38.72549019607843</v>
      </c>
      <c r="M177" s="26">
        <f>L177/18</f>
        <v>2.1514161220043575</v>
      </c>
    </row>
    <row r="178" spans="1:13" ht="24.75" customHeight="1">
      <c r="A178" s="5">
        <v>4</v>
      </c>
      <c r="B178" s="6" t="s">
        <v>10</v>
      </c>
      <c r="C178" s="29">
        <f>C171/4</f>
        <v>4.284274193548387</v>
      </c>
      <c r="D178" s="8" t="s">
        <v>11</v>
      </c>
      <c r="E178" s="35">
        <f>E171/2</f>
        <v>8.568548387096774</v>
      </c>
      <c r="F178" s="26">
        <f>E178/18</f>
        <v>0.4760304659498208</v>
      </c>
      <c r="H178" s="5">
        <v>4</v>
      </c>
      <c r="I178" s="6" t="s">
        <v>10</v>
      </c>
      <c r="J178" s="29">
        <f>J171/4</f>
        <v>3.9215686274509802</v>
      </c>
      <c r="K178" s="8" t="s">
        <v>11</v>
      </c>
      <c r="L178" s="35">
        <f>L171/2</f>
        <v>7.8431372549019605</v>
      </c>
      <c r="M178" s="26">
        <f>L178/18</f>
        <v>0.43572984749455335</v>
      </c>
    </row>
    <row r="179" spans="1:13" ht="24.75" customHeight="1" thickBot="1">
      <c r="A179" s="10">
        <v>5</v>
      </c>
      <c r="B179" s="11" t="s">
        <v>12</v>
      </c>
      <c r="C179" s="30"/>
      <c r="D179" s="13"/>
      <c r="E179" s="10"/>
      <c r="F179" s="27"/>
      <c r="H179" s="10">
        <v>5</v>
      </c>
      <c r="I179" s="11" t="s">
        <v>12</v>
      </c>
      <c r="J179" s="30">
        <f>J172/2</f>
        <v>0.357</v>
      </c>
      <c r="K179" s="8" t="s">
        <v>11</v>
      </c>
      <c r="L179" s="10"/>
      <c r="M179" s="27"/>
    </row>
    <row r="180" ht="24.75" customHeight="1" thickBot="1"/>
    <row r="181" spans="1:13" ht="24.75" customHeight="1" thickBot="1">
      <c r="A181" s="43" t="s">
        <v>35</v>
      </c>
      <c r="B181" s="44"/>
      <c r="C181" s="44"/>
      <c r="D181" s="44"/>
      <c r="E181" s="44"/>
      <c r="F181" s="45"/>
      <c r="H181" s="43" t="s">
        <v>36</v>
      </c>
      <c r="I181" s="44"/>
      <c r="J181" s="44"/>
      <c r="K181" s="44"/>
      <c r="L181" s="44"/>
      <c r="M181" s="45"/>
    </row>
    <row r="182" spans="1:13" ht="24.75" customHeight="1">
      <c r="A182" s="2" t="s">
        <v>0</v>
      </c>
      <c r="B182" s="3" t="s">
        <v>1</v>
      </c>
      <c r="C182" s="3" t="s">
        <v>2</v>
      </c>
      <c r="D182" s="4" t="s">
        <v>3</v>
      </c>
      <c r="E182" s="2" t="s">
        <v>6</v>
      </c>
      <c r="F182" s="4" t="s">
        <v>3</v>
      </c>
      <c r="H182" s="2" t="s">
        <v>0</v>
      </c>
      <c r="I182" s="3" t="s">
        <v>1</v>
      </c>
      <c r="J182" s="3" t="s">
        <v>2</v>
      </c>
      <c r="K182" s="4" t="s">
        <v>3</v>
      </c>
      <c r="L182" s="2" t="s">
        <v>6</v>
      </c>
      <c r="M182" s="4" t="s">
        <v>3</v>
      </c>
    </row>
    <row r="183" spans="1:13" ht="24.75" customHeight="1">
      <c r="A183" s="5">
        <v>1</v>
      </c>
      <c r="B183" s="6" t="s">
        <v>4</v>
      </c>
      <c r="C183" s="7">
        <v>470</v>
      </c>
      <c r="D183" s="8" t="s">
        <v>9</v>
      </c>
      <c r="E183" s="5">
        <f>C183</f>
        <v>470</v>
      </c>
      <c r="F183" s="8" t="s">
        <v>16</v>
      </c>
      <c r="H183" s="5">
        <v>1</v>
      </c>
      <c r="I183" s="6" t="s">
        <v>4</v>
      </c>
      <c r="J183" s="7">
        <v>434</v>
      </c>
      <c r="K183" s="8" t="s">
        <v>9</v>
      </c>
      <c r="L183" s="5">
        <f>J183</f>
        <v>434</v>
      </c>
      <c r="M183" s="8" t="s">
        <v>16</v>
      </c>
    </row>
    <row r="184" spans="1:13" ht="24.75" customHeight="1">
      <c r="A184" s="5">
        <v>2</v>
      </c>
      <c r="B184" s="6" t="s">
        <v>5</v>
      </c>
      <c r="C184" s="7">
        <v>0.427</v>
      </c>
      <c r="D184" s="8" t="s">
        <v>7</v>
      </c>
      <c r="E184" s="35">
        <f>1442.92*C184</f>
        <v>616.12684</v>
      </c>
      <c r="F184" s="8" t="s">
        <v>16</v>
      </c>
      <c r="H184" s="5">
        <v>2</v>
      </c>
      <c r="I184" s="6" t="s">
        <v>5</v>
      </c>
      <c r="J184" s="7">
        <v>0.426</v>
      </c>
      <c r="K184" s="8" t="s">
        <v>7</v>
      </c>
      <c r="L184" s="35">
        <f>1442.92*J184</f>
        <v>614.6839200000001</v>
      </c>
      <c r="M184" s="8" t="s">
        <v>16</v>
      </c>
    </row>
    <row r="185" spans="1:13" ht="24.75" customHeight="1">
      <c r="A185" s="5">
        <v>3</v>
      </c>
      <c r="B185" s="6" t="s">
        <v>8</v>
      </c>
      <c r="C185" s="7">
        <v>0.86</v>
      </c>
      <c r="D185" s="8" t="s">
        <v>7</v>
      </c>
      <c r="E185" s="15">
        <f>1391.47*C185</f>
        <v>1196.6642</v>
      </c>
      <c r="F185" s="8" t="s">
        <v>16</v>
      </c>
      <c r="H185" s="5">
        <v>3</v>
      </c>
      <c r="I185" s="6" t="s">
        <v>8</v>
      </c>
      <c r="J185" s="7">
        <v>0.86</v>
      </c>
      <c r="K185" s="8" t="s">
        <v>7</v>
      </c>
      <c r="L185" s="15">
        <f>1391.47*J185</f>
        <v>1196.6642</v>
      </c>
      <c r="M185" s="8" t="s">
        <v>16</v>
      </c>
    </row>
    <row r="186" spans="1:13" ht="24.75" customHeight="1">
      <c r="A186" s="5">
        <v>4</v>
      </c>
      <c r="B186" s="6" t="s">
        <v>10</v>
      </c>
      <c r="C186" s="7">
        <v>180</v>
      </c>
      <c r="D186" s="8" t="s">
        <v>11</v>
      </c>
      <c r="E186" s="5">
        <f>C186</f>
        <v>180</v>
      </c>
      <c r="F186" s="8" t="s">
        <v>11</v>
      </c>
      <c r="H186" s="5">
        <v>4</v>
      </c>
      <c r="I186" s="6" t="s">
        <v>10</v>
      </c>
      <c r="J186" s="7">
        <v>200</v>
      </c>
      <c r="K186" s="8" t="s">
        <v>11</v>
      </c>
      <c r="L186" s="5">
        <f>J186</f>
        <v>200</v>
      </c>
      <c r="M186" s="8" t="s">
        <v>11</v>
      </c>
    </row>
    <row r="187" spans="1:13" ht="24.75" customHeight="1" thickBot="1">
      <c r="A187" s="10">
        <v>5</v>
      </c>
      <c r="B187" s="11" t="s">
        <v>12</v>
      </c>
      <c r="C187" s="12">
        <v>0</v>
      </c>
      <c r="D187" s="13" t="s">
        <v>11</v>
      </c>
      <c r="E187" s="10"/>
      <c r="F187" s="13" t="s">
        <v>11</v>
      </c>
      <c r="H187" s="10">
        <v>5</v>
      </c>
      <c r="I187" s="11" t="s">
        <v>12</v>
      </c>
      <c r="J187" s="12">
        <v>0</v>
      </c>
      <c r="K187" s="13" t="s">
        <v>11</v>
      </c>
      <c r="L187" s="10"/>
      <c r="M187" s="13" t="s">
        <v>11</v>
      </c>
    </row>
    <row r="188" spans="1:13" ht="24.75" customHeight="1" thickBot="1">
      <c r="A188" s="40" t="s">
        <v>15</v>
      </c>
      <c r="B188" s="41"/>
      <c r="C188" s="41"/>
      <c r="D188" s="41"/>
      <c r="E188" s="41"/>
      <c r="F188" s="42"/>
      <c r="H188" s="40" t="s">
        <v>15</v>
      </c>
      <c r="I188" s="41"/>
      <c r="J188" s="41"/>
      <c r="K188" s="41"/>
      <c r="L188" s="41"/>
      <c r="M188" s="42"/>
    </row>
    <row r="189" spans="1:13" ht="24.75" customHeight="1">
      <c r="A189" s="2" t="s">
        <v>0</v>
      </c>
      <c r="B189" s="3" t="s">
        <v>1</v>
      </c>
      <c r="C189" s="3" t="s">
        <v>2</v>
      </c>
      <c r="D189" s="3" t="s">
        <v>3</v>
      </c>
      <c r="E189" s="3" t="s">
        <v>6</v>
      </c>
      <c r="F189" s="4" t="s">
        <v>3</v>
      </c>
      <c r="H189" s="2" t="s">
        <v>0</v>
      </c>
      <c r="I189" s="3" t="s">
        <v>1</v>
      </c>
      <c r="J189" s="3" t="s">
        <v>2</v>
      </c>
      <c r="K189" s="3" t="s">
        <v>3</v>
      </c>
      <c r="L189" s="3" t="s">
        <v>6</v>
      </c>
      <c r="M189" s="4" t="s">
        <v>3</v>
      </c>
    </row>
    <row r="190" spans="1:13" ht="24.75" customHeight="1">
      <c r="A190" s="5">
        <v>1</v>
      </c>
      <c r="B190" s="6" t="s">
        <v>4</v>
      </c>
      <c r="C190" s="14"/>
      <c r="D190" s="14" t="s">
        <v>9</v>
      </c>
      <c r="E190" s="14"/>
      <c r="F190" s="8" t="s">
        <v>9</v>
      </c>
      <c r="H190" s="5">
        <v>1</v>
      </c>
      <c r="I190" s="6" t="s">
        <v>4</v>
      </c>
      <c r="J190" s="14"/>
      <c r="K190" s="14" t="s">
        <v>9</v>
      </c>
      <c r="L190" s="14"/>
      <c r="M190" s="8" t="s">
        <v>9</v>
      </c>
    </row>
    <row r="191" spans="1:13" ht="24.75" customHeight="1">
      <c r="A191" s="5">
        <v>2</v>
      </c>
      <c r="B191" s="6" t="s">
        <v>5</v>
      </c>
      <c r="C191" s="14">
        <v>1</v>
      </c>
      <c r="D191" s="14" t="s">
        <v>7</v>
      </c>
      <c r="E191" s="15">
        <f>E184/C184</f>
        <v>1442.92</v>
      </c>
      <c r="F191" s="8" t="s">
        <v>13</v>
      </c>
      <c r="H191" s="5">
        <v>2</v>
      </c>
      <c r="I191" s="6" t="s">
        <v>5</v>
      </c>
      <c r="J191" s="14">
        <v>1</v>
      </c>
      <c r="K191" s="14" t="s">
        <v>7</v>
      </c>
      <c r="L191" s="15">
        <f>L184/J184</f>
        <v>1442.92</v>
      </c>
      <c r="M191" s="8" t="s">
        <v>13</v>
      </c>
    </row>
    <row r="192" spans="1:13" ht="24.75" customHeight="1">
      <c r="A192" s="5">
        <v>3</v>
      </c>
      <c r="B192" s="6" t="s">
        <v>8</v>
      </c>
      <c r="C192" s="14">
        <v>1</v>
      </c>
      <c r="D192" s="14" t="s">
        <v>7</v>
      </c>
      <c r="E192" s="15">
        <f>E185/C185</f>
        <v>1391.47</v>
      </c>
      <c r="F192" s="8" t="s">
        <v>13</v>
      </c>
      <c r="H192" s="5">
        <v>3</v>
      </c>
      <c r="I192" s="6" t="s">
        <v>8</v>
      </c>
      <c r="J192" s="14">
        <v>1</v>
      </c>
      <c r="K192" s="14" t="s">
        <v>7</v>
      </c>
      <c r="L192" s="15">
        <f>L185/J185</f>
        <v>1391.47</v>
      </c>
      <c r="M192" s="8" t="s">
        <v>13</v>
      </c>
    </row>
    <row r="193" spans="1:13" ht="24.75" customHeight="1">
      <c r="A193" s="5">
        <v>4</v>
      </c>
      <c r="B193" s="6" t="s">
        <v>10</v>
      </c>
      <c r="C193" s="14">
        <v>1</v>
      </c>
      <c r="D193" s="14" t="s">
        <v>7</v>
      </c>
      <c r="E193" s="15">
        <v>1000</v>
      </c>
      <c r="F193" s="8" t="s">
        <v>9</v>
      </c>
      <c r="H193" s="5">
        <v>4</v>
      </c>
      <c r="I193" s="6" t="s">
        <v>10</v>
      </c>
      <c r="J193" s="14">
        <v>1</v>
      </c>
      <c r="K193" s="14" t="s">
        <v>7</v>
      </c>
      <c r="L193" s="15">
        <v>1000</v>
      </c>
      <c r="M193" s="8" t="s">
        <v>9</v>
      </c>
    </row>
    <row r="194" spans="1:13" ht="24.75" customHeight="1" thickBot="1">
      <c r="A194" s="10">
        <v>5</v>
      </c>
      <c r="B194" s="11" t="s">
        <v>12</v>
      </c>
      <c r="C194" s="16">
        <v>4.96</v>
      </c>
      <c r="D194" s="12"/>
      <c r="E194" s="12"/>
      <c r="F194" s="13" t="s">
        <v>11</v>
      </c>
      <c r="H194" s="10">
        <v>5</v>
      </c>
      <c r="I194" s="11" t="s">
        <v>12</v>
      </c>
      <c r="J194" s="16">
        <v>4.96</v>
      </c>
      <c r="K194" s="12"/>
      <c r="L194" s="12"/>
      <c r="M194" s="13" t="s">
        <v>11</v>
      </c>
    </row>
    <row r="195" spans="1:13" ht="24.75" customHeight="1" thickBot="1">
      <c r="A195" s="46" t="s">
        <v>14</v>
      </c>
      <c r="B195" s="47"/>
      <c r="C195" s="47"/>
      <c r="D195" s="47"/>
      <c r="E195" s="47"/>
      <c r="F195" s="48"/>
      <c r="H195" s="46" t="s">
        <v>14</v>
      </c>
      <c r="I195" s="47"/>
      <c r="J195" s="47"/>
      <c r="K195" s="47"/>
      <c r="L195" s="47"/>
      <c r="M195" s="48"/>
    </row>
    <row r="196" spans="1:13" ht="24.75" customHeight="1">
      <c r="A196" s="2" t="s">
        <v>0</v>
      </c>
      <c r="B196" s="3" t="s">
        <v>1</v>
      </c>
      <c r="C196" s="3" t="s">
        <v>2</v>
      </c>
      <c r="D196" s="4" t="s">
        <v>3</v>
      </c>
      <c r="E196" s="2" t="s">
        <v>19</v>
      </c>
      <c r="F196" s="17">
        <v>18</v>
      </c>
      <c r="H196" s="2" t="s">
        <v>0</v>
      </c>
      <c r="I196" s="3" t="s">
        <v>1</v>
      </c>
      <c r="J196" s="3" t="s">
        <v>2</v>
      </c>
      <c r="K196" s="4" t="s">
        <v>3</v>
      </c>
      <c r="L196" s="2" t="s">
        <v>19</v>
      </c>
      <c r="M196" s="17">
        <v>18</v>
      </c>
    </row>
    <row r="197" spans="1:13" ht="24.75" customHeight="1">
      <c r="A197" s="18">
        <v>1</v>
      </c>
      <c r="B197" s="19" t="s">
        <v>4</v>
      </c>
      <c r="C197" s="20">
        <v>50</v>
      </c>
      <c r="D197" s="21" t="s">
        <v>9</v>
      </c>
      <c r="E197" s="22"/>
      <c r="F197" s="8"/>
      <c r="H197" s="18">
        <v>1</v>
      </c>
      <c r="I197" s="19" t="s">
        <v>4</v>
      </c>
      <c r="J197" s="20">
        <v>50</v>
      </c>
      <c r="K197" s="21" t="s">
        <v>9</v>
      </c>
      <c r="L197" s="22"/>
      <c r="M197" s="8"/>
    </row>
    <row r="198" spans="1:13" ht="24.75" customHeight="1">
      <c r="A198" s="5">
        <v>2</v>
      </c>
      <c r="B198" s="24" t="s">
        <v>5</v>
      </c>
      <c r="C198" s="15">
        <f>E184/E183*C197</f>
        <v>65.54540851063831</v>
      </c>
      <c r="D198" s="8" t="s">
        <v>9</v>
      </c>
      <c r="E198" s="35">
        <f>C198/E191*1000</f>
        <v>45.425531914893625</v>
      </c>
      <c r="F198" s="26">
        <f>E198/18</f>
        <v>2.5236406619385345</v>
      </c>
      <c r="H198" s="5">
        <v>2</v>
      </c>
      <c r="I198" s="24" t="s">
        <v>5</v>
      </c>
      <c r="J198" s="15">
        <f>L184/L183*J197</f>
        <v>70.81611981566822</v>
      </c>
      <c r="K198" s="8" t="s">
        <v>9</v>
      </c>
      <c r="L198" s="35">
        <f>J198/L191*1000</f>
        <v>49.07834101382489</v>
      </c>
      <c r="M198" s="26">
        <f>L198/18</f>
        <v>2.7265745007680495</v>
      </c>
    </row>
    <row r="199" spans="1:13" ht="24.75" customHeight="1">
      <c r="A199" s="5">
        <v>3</v>
      </c>
      <c r="B199" s="24" t="s">
        <v>8</v>
      </c>
      <c r="C199" s="15">
        <f>E185/E183*C197</f>
        <v>127.30470212765957</v>
      </c>
      <c r="D199" s="8" t="s">
        <v>9</v>
      </c>
      <c r="E199" s="35">
        <f>C199/E192*1000</f>
        <v>91.48936170212765</v>
      </c>
      <c r="F199" s="26">
        <f>E199/18</f>
        <v>5.08274231678487</v>
      </c>
      <c r="H199" s="5">
        <v>3</v>
      </c>
      <c r="I199" s="24" t="s">
        <v>8</v>
      </c>
      <c r="J199" s="15">
        <f>L185/L183*J197</f>
        <v>137.8645391705069</v>
      </c>
      <c r="K199" s="8" t="s">
        <v>9</v>
      </c>
      <c r="L199" s="35">
        <f>J199/L192*1000</f>
        <v>99.07834101382487</v>
      </c>
      <c r="M199" s="26">
        <f>L199/18</f>
        <v>5.504352278545826</v>
      </c>
    </row>
    <row r="200" spans="1:13" ht="24.75" customHeight="1">
      <c r="A200" s="5">
        <v>4</v>
      </c>
      <c r="B200" s="6" t="s">
        <v>10</v>
      </c>
      <c r="C200" s="15">
        <f>C186/E183*C197</f>
        <v>19.148936170212767</v>
      </c>
      <c r="D200" s="8" t="s">
        <v>11</v>
      </c>
      <c r="E200" s="35">
        <f>C200/E193*1000</f>
        <v>19.148936170212767</v>
      </c>
      <c r="F200" s="26">
        <f>E200/18</f>
        <v>1.0638297872340425</v>
      </c>
      <c r="H200" s="5">
        <v>4</v>
      </c>
      <c r="I200" s="6" t="s">
        <v>10</v>
      </c>
      <c r="J200" s="15">
        <f>J186/L183*J197</f>
        <v>23.04147465437788</v>
      </c>
      <c r="K200" s="8" t="s">
        <v>11</v>
      </c>
      <c r="L200" s="35">
        <f>J200/L193*1000</f>
        <v>23.04147465437788</v>
      </c>
      <c r="M200" s="26">
        <f>L200/18</f>
        <v>1.2800819252432154</v>
      </c>
    </row>
    <row r="201" spans="1:13" ht="24.75" customHeight="1" thickBot="1">
      <c r="A201" s="10">
        <v>5</v>
      </c>
      <c r="B201" s="11" t="s">
        <v>12</v>
      </c>
      <c r="C201" s="12"/>
      <c r="D201" s="13"/>
      <c r="E201" s="10"/>
      <c r="F201" s="27"/>
      <c r="H201" s="10">
        <v>5</v>
      </c>
      <c r="I201" s="11" t="s">
        <v>12</v>
      </c>
      <c r="J201" s="12"/>
      <c r="K201" s="13"/>
      <c r="L201" s="10"/>
      <c r="M201" s="27"/>
    </row>
    <row r="202" spans="1:13" ht="24.75" customHeight="1" thickBot="1">
      <c r="A202" s="49" t="s">
        <v>31</v>
      </c>
      <c r="B202" s="50"/>
      <c r="C202" s="50"/>
      <c r="D202" s="50"/>
      <c r="E202" s="47"/>
      <c r="F202" s="48"/>
      <c r="H202" s="49" t="s">
        <v>31</v>
      </c>
      <c r="I202" s="50"/>
      <c r="J202" s="50"/>
      <c r="K202" s="50"/>
      <c r="L202" s="47"/>
      <c r="M202" s="48"/>
    </row>
    <row r="203" spans="1:13" ht="24.75" customHeight="1">
      <c r="A203" s="2" t="s">
        <v>0</v>
      </c>
      <c r="B203" s="3" t="s">
        <v>1</v>
      </c>
      <c r="C203" s="3" t="s">
        <v>2</v>
      </c>
      <c r="D203" s="4" t="s">
        <v>3</v>
      </c>
      <c r="E203" s="2" t="s">
        <v>6</v>
      </c>
      <c r="F203" s="17">
        <v>18</v>
      </c>
      <c r="H203" s="2" t="s">
        <v>0</v>
      </c>
      <c r="I203" s="3" t="s">
        <v>1</v>
      </c>
      <c r="J203" s="3" t="s">
        <v>2</v>
      </c>
      <c r="K203" s="4" t="s">
        <v>3</v>
      </c>
      <c r="L203" s="2" t="s">
        <v>6</v>
      </c>
      <c r="M203" s="17">
        <v>18</v>
      </c>
    </row>
    <row r="204" spans="1:13" ht="24.75" customHeight="1">
      <c r="A204" s="18">
        <v>1</v>
      </c>
      <c r="B204" s="19" t="s">
        <v>4</v>
      </c>
      <c r="C204" s="29">
        <f>C197/4</f>
        <v>12.5</v>
      </c>
      <c r="D204" s="21" t="s">
        <v>9</v>
      </c>
      <c r="E204" s="18"/>
      <c r="F204" s="23"/>
      <c r="H204" s="18">
        <v>1</v>
      </c>
      <c r="I204" s="19" t="s">
        <v>4</v>
      </c>
      <c r="J204" s="29">
        <f>J197/4</f>
        <v>12.5</v>
      </c>
      <c r="K204" s="21" t="s">
        <v>9</v>
      </c>
      <c r="L204" s="18"/>
      <c r="M204" s="23"/>
    </row>
    <row r="205" spans="1:13" ht="24.75" customHeight="1">
      <c r="A205" s="5">
        <v>2</v>
      </c>
      <c r="B205" s="24" t="s">
        <v>5</v>
      </c>
      <c r="C205" s="29">
        <f>C198/4</f>
        <v>16.386352127659578</v>
      </c>
      <c r="D205" s="8" t="s">
        <v>9</v>
      </c>
      <c r="E205" s="35">
        <f>E198/2</f>
        <v>22.712765957446813</v>
      </c>
      <c r="F205" s="26">
        <f>E205/18</f>
        <v>1.2618203309692673</v>
      </c>
      <c r="H205" s="5">
        <v>2</v>
      </c>
      <c r="I205" s="24" t="s">
        <v>5</v>
      </c>
      <c r="J205" s="29">
        <f>J198/4</f>
        <v>17.704029953917054</v>
      </c>
      <c r="K205" s="8" t="s">
        <v>9</v>
      </c>
      <c r="L205" s="35">
        <f>L198/2</f>
        <v>24.539170506912445</v>
      </c>
      <c r="M205" s="26">
        <f>L205/18</f>
        <v>1.3632872503840248</v>
      </c>
    </row>
    <row r="206" spans="1:13" ht="24.75" customHeight="1">
      <c r="A206" s="5">
        <v>3</v>
      </c>
      <c r="B206" s="24" t="s">
        <v>8</v>
      </c>
      <c r="C206" s="29">
        <f>C199/4</f>
        <v>31.826175531914892</v>
      </c>
      <c r="D206" s="8" t="s">
        <v>9</v>
      </c>
      <c r="E206" s="35">
        <f>E199/2</f>
        <v>45.744680851063826</v>
      </c>
      <c r="F206" s="26">
        <f>E206/18</f>
        <v>2.541371158392435</v>
      </c>
      <c r="H206" s="5">
        <v>3</v>
      </c>
      <c r="I206" s="24" t="s">
        <v>8</v>
      </c>
      <c r="J206" s="29">
        <f>J199/4</f>
        <v>34.466134792626725</v>
      </c>
      <c r="K206" s="8" t="s">
        <v>9</v>
      </c>
      <c r="L206" s="35">
        <f>L199/2</f>
        <v>49.539170506912434</v>
      </c>
      <c r="M206" s="26">
        <f>L206/18</f>
        <v>2.752176139272913</v>
      </c>
    </row>
    <row r="207" spans="1:13" ht="24.75" customHeight="1">
      <c r="A207" s="5">
        <v>4</v>
      </c>
      <c r="B207" s="6" t="s">
        <v>10</v>
      </c>
      <c r="C207" s="29">
        <f>C200/4</f>
        <v>4.787234042553192</v>
      </c>
      <c r="D207" s="8" t="s">
        <v>11</v>
      </c>
      <c r="E207" s="35">
        <f>E200/2</f>
        <v>9.574468085106384</v>
      </c>
      <c r="F207" s="26">
        <f>E207/18</f>
        <v>0.5319148936170213</v>
      </c>
      <c r="H207" s="5">
        <v>4</v>
      </c>
      <c r="I207" s="6" t="s">
        <v>10</v>
      </c>
      <c r="J207" s="29">
        <f>J200/4</f>
        <v>5.76036866359447</v>
      </c>
      <c r="K207" s="8" t="s">
        <v>11</v>
      </c>
      <c r="L207" s="35">
        <f>L200/2</f>
        <v>11.52073732718894</v>
      </c>
      <c r="M207" s="26">
        <f>L207/18</f>
        <v>0.6400409626216077</v>
      </c>
    </row>
    <row r="208" spans="1:13" ht="24.75" customHeight="1" thickBot="1">
      <c r="A208" s="10">
        <v>5</v>
      </c>
      <c r="B208" s="11" t="s">
        <v>12</v>
      </c>
      <c r="C208" s="30"/>
      <c r="D208" s="13"/>
      <c r="E208" s="10"/>
      <c r="F208" s="27"/>
      <c r="H208" s="10">
        <v>5</v>
      </c>
      <c r="I208" s="11" t="s">
        <v>12</v>
      </c>
      <c r="J208" s="30"/>
      <c r="K208" s="13"/>
      <c r="L208" s="10"/>
      <c r="M208" s="27"/>
    </row>
    <row r="209" ht="24.75" customHeight="1" thickBot="1"/>
    <row r="210" spans="1:6" ht="24.75" customHeight="1" thickBot="1">
      <c r="A210" s="43" t="s">
        <v>34</v>
      </c>
      <c r="B210" s="44"/>
      <c r="C210" s="44"/>
      <c r="D210" s="44"/>
      <c r="E210" s="44"/>
      <c r="F210" s="45"/>
    </row>
    <row r="211" spans="1:6" ht="24.75" customHeight="1">
      <c r="A211" s="2" t="s">
        <v>0</v>
      </c>
      <c r="B211" s="3" t="s">
        <v>1</v>
      </c>
      <c r="C211" s="3" t="s">
        <v>2</v>
      </c>
      <c r="D211" s="4" t="s">
        <v>3</v>
      </c>
      <c r="E211" s="2" t="s">
        <v>6</v>
      </c>
      <c r="F211" s="4" t="s">
        <v>3</v>
      </c>
    </row>
    <row r="212" spans="1:6" ht="24.75" customHeight="1">
      <c r="A212" s="5">
        <v>1</v>
      </c>
      <c r="B212" s="6" t="s">
        <v>4</v>
      </c>
      <c r="C212" s="7">
        <v>361</v>
      </c>
      <c r="D212" s="8" t="s">
        <v>9</v>
      </c>
      <c r="E212" s="5">
        <f>C212</f>
        <v>361</v>
      </c>
      <c r="F212" s="8" t="s">
        <v>16</v>
      </c>
    </row>
    <row r="213" spans="1:6" ht="24.75" customHeight="1">
      <c r="A213" s="5">
        <v>2</v>
      </c>
      <c r="B213" s="6" t="s">
        <v>5</v>
      </c>
      <c r="C213" s="7">
        <v>0.464</v>
      </c>
      <c r="D213" s="8" t="s">
        <v>7</v>
      </c>
      <c r="E213" s="35">
        <f>1442.92*C213</f>
        <v>669.5148800000001</v>
      </c>
      <c r="F213" s="8" t="s">
        <v>16</v>
      </c>
    </row>
    <row r="214" spans="1:6" ht="24.75" customHeight="1">
      <c r="A214" s="5">
        <v>3</v>
      </c>
      <c r="B214" s="6" t="s">
        <v>8</v>
      </c>
      <c r="C214" s="7">
        <v>0.874</v>
      </c>
      <c r="D214" s="8" t="s">
        <v>7</v>
      </c>
      <c r="E214" s="15">
        <f>1391.47*C214</f>
        <v>1216.14478</v>
      </c>
      <c r="F214" s="8" t="s">
        <v>16</v>
      </c>
    </row>
    <row r="215" spans="1:6" ht="24.75" customHeight="1">
      <c r="A215" s="5">
        <v>4</v>
      </c>
      <c r="B215" s="6" t="s">
        <v>10</v>
      </c>
      <c r="C215" s="7">
        <v>200</v>
      </c>
      <c r="D215" s="8" t="s">
        <v>11</v>
      </c>
      <c r="E215" s="5">
        <f>C215</f>
        <v>200</v>
      </c>
      <c r="F215" s="8" t="s">
        <v>11</v>
      </c>
    </row>
    <row r="216" spans="1:6" ht="24.75" customHeight="1" thickBot="1">
      <c r="A216" s="10">
        <v>5</v>
      </c>
      <c r="B216" s="11" t="s">
        <v>12</v>
      </c>
      <c r="C216" s="12">
        <v>0</v>
      </c>
      <c r="D216" s="13" t="s">
        <v>11</v>
      </c>
      <c r="E216" s="10"/>
      <c r="F216" s="13" t="s">
        <v>11</v>
      </c>
    </row>
    <row r="217" spans="1:6" ht="24.75" customHeight="1" thickBot="1">
      <c r="A217" s="40" t="s">
        <v>15</v>
      </c>
      <c r="B217" s="41"/>
      <c r="C217" s="41"/>
      <c r="D217" s="41"/>
      <c r="E217" s="41"/>
      <c r="F217" s="42"/>
    </row>
    <row r="218" spans="1:6" ht="24.75" customHeight="1">
      <c r="A218" s="2" t="s">
        <v>0</v>
      </c>
      <c r="B218" s="3" t="s">
        <v>1</v>
      </c>
      <c r="C218" s="3" t="s">
        <v>2</v>
      </c>
      <c r="D218" s="3" t="s">
        <v>3</v>
      </c>
      <c r="E218" s="3" t="s">
        <v>6</v>
      </c>
      <c r="F218" s="4" t="s">
        <v>3</v>
      </c>
    </row>
    <row r="219" spans="1:6" ht="24.75" customHeight="1">
      <c r="A219" s="5">
        <v>1</v>
      </c>
      <c r="B219" s="6" t="s">
        <v>4</v>
      </c>
      <c r="C219" s="14"/>
      <c r="D219" s="14" t="s">
        <v>9</v>
      </c>
      <c r="E219" s="14"/>
      <c r="F219" s="8" t="s">
        <v>9</v>
      </c>
    </row>
    <row r="220" spans="1:6" ht="24.75" customHeight="1">
      <c r="A220" s="5">
        <v>2</v>
      </c>
      <c r="B220" s="6" t="s">
        <v>5</v>
      </c>
      <c r="C220" s="14">
        <v>1</v>
      </c>
      <c r="D220" s="14" t="s">
        <v>7</v>
      </c>
      <c r="E220" s="15">
        <f>E213/C213</f>
        <v>1442.92</v>
      </c>
      <c r="F220" s="8" t="s">
        <v>13</v>
      </c>
    </row>
    <row r="221" spans="1:6" ht="24.75" customHeight="1">
      <c r="A221" s="5">
        <v>3</v>
      </c>
      <c r="B221" s="6" t="s">
        <v>8</v>
      </c>
      <c r="C221" s="14">
        <v>1</v>
      </c>
      <c r="D221" s="14" t="s">
        <v>7</v>
      </c>
      <c r="E221" s="15">
        <f>E214/C214</f>
        <v>1391.47</v>
      </c>
      <c r="F221" s="8" t="s">
        <v>13</v>
      </c>
    </row>
    <row r="222" spans="1:6" ht="24.75" customHeight="1">
      <c r="A222" s="5">
        <v>4</v>
      </c>
      <c r="B222" s="6" t="s">
        <v>10</v>
      </c>
      <c r="C222" s="14">
        <v>1</v>
      </c>
      <c r="D222" s="14" t="s">
        <v>7</v>
      </c>
      <c r="E222" s="15">
        <v>1000</v>
      </c>
      <c r="F222" s="8" t="s">
        <v>9</v>
      </c>
    </row>
    <row r="223" spans="1:6" ht="24.75" customHeight="1" thickBot="1">
      <c r="A223" s="10">
        <v>5</v>
      </c>
      <c r="B223" s="11" t="s">
        <v>12</v>
      </c>
      <c r="C223" s="16">
        <v>4.96</v>
      </c>
      <c r="D223" s="12"/>
      <c r="E223" s="12"/>
      <c r="F223" s="13" t="s">
        <v>11</v>
      </c>
    </row>
    <row r="224" spans="1:6" ht="24.75" customHeight="1" thickBot="1">
      <c r="A224" s="46" t="s">
        <v>14</v>
      </c>
      <c r="B224" s="47"/>
      <c r="C224" s="47"/>
      <c r="D224" s="47"/>
      <c r="E224" s="47"/>
      <c r="F224" s="48"/>
    </row>
    <row r="225" spans="1:6" ht="24.75" customHeight="1">
      <c r="A225" s="2" t="s">
        <v>0</v>
      </c>
      <c r="B225" s="3" t="s">
        <v>1</v>
      </c>
      <c r="C225" s="3" t="s">
        <v>2</v>
      </c>
      <c r="D225" s="4" t="s">
        <v>3</v>
      </c>
      <c r="E225" s="2" t="s">
        <v>19</v>
      </c>
      <c r="F225" s="17">
        <v>18</v>
      </c>
    </row>
    <row r="226" spans="1:6" ht="24.75" customHeight="1">
      <c r="A226" s="18">
        <v>1</v>
      </c>
      <c r="B226" s="19" t="s">
        <v>4</v>
      </c>
      <c r="C226" s="20">
        <v>50</v>
      </c>
      <c r="D226" s="21" t="s">
        <v>9</v>
      </c>
      <c r="E226" s="22"/>
      <c r="F226" s="8"/>
    </row>
    <row r="227" spans="1:6" ht="24.75" customHeight="1">
      <c r="A227" s="5">
        <v>2</v>
      </c>
      <c r="B227" s="24" t="s">
        <v>5</v>
      </c>
      <c r="C227" s="15">
        <f>E213/E212*C226</f>
        <v>92.73059279778394</v>
      </c>
      <c r="D227" s="8" t="s">
        <v>9</v>
      </c>
      <c r="E227" s="35">
        <f>C227/E220*1000</f>
        <v>64.26592797783934</v>
      </c>
      <c r="F227" s="26">
        <f>E227/18</f>
        <v>3.5703293321021854</v>
      </c>
    </row>
    <row r="228" spans="1:6" ht="24.75" customHeight="1">
      <c r="A228" s="5">
        <v>3</v>
      </c>
      <c r="B228" s="24" t="s">
        <v>8</v>
      </c>
      <c r="C228" s="15">
        <f>E214/E212*C226</f>
        <v>168.4411052631579</v>
      </c>
      <c r="D228" s="8" t="s">
        <v>9</v>
      </c>
      <c r="E228" s="35">
        <f>C228/E221*1000</f>
        <v>121.05263157894737</v>
      </c>
      <c r="F228" s="26">
        <f>E228/18</f>
        <v>6.7251461988304095</v>
      </c>
    </row>
    <row r="229" spans="1:6" ht="24.75" customHeight="1">
      <c r="A229" s="5">
        <v>4</v>
      </c>
      <c r="B229" s="6" t="s">
        <v>10</v>
      </c>
      <c r="C229" s="15">
        <f>C215/E212*C226</f>
        <v>27.70083102493075</v>
      </c>
      <c r="D229" s="8" t="s">
        <v>11</v>
      </c>
      <c r="E229" s="35">
        <f>C229/E222*1000</f>
        <v>27.70083102493075</v>
      </c>
      <c r="F229" s="26">
        <f>E229/18</f>
        <v>1.5389350569405973</v>
      </c>
    </row>
    <row r="230" spans="1:6" ht="24.75" customHeight="1" thickBot="1">
      <c r="A230" s="10">
        <v>5</v>
      </c>
      <c r="B230" s="11" t="s">
        <v>12</v>
      </c>
      <c r="C230" s="12"/>
      <c r="D230" s="13"/>
      <c r="E230" s="10"/>
      <c r="F230" s="27"/>
    </row>
    <row r="231" spans="1:6" ht="24.75" customHeight="1" thickBot="1">
      <c r="A231" s="49" t="s">
        <v>31</v>
      </c>
      <c r="B231" s="50"/>
      <c r="C231" s="50"/>
      <c r="D231" s="50"/>
      <c r="E231" s="47"/>
      <c r="F231" s="48"/>
    </row>
    <row r="232" spans="1:6" ht="24.75" customHeight="1">
      <c r="A232" s="2" t="s">
        <v>0</v>
      </c>
      <c r="B232" s="3" t="s">
        <v>1</v>
      </c>
      <c r="C232" s="3" t="s">
        <v>2</v>
      </c>
      <c r="D232" s="4" t="s">
        <v>3</v>
      </c>
      <c r="E232" s="2" t="s">
        <v>6</v>
      </c>
      <c r="F232" s="17">
        <v>18</v>
      </c>
    </row>
    <row r="233" spans="1:6" ht="24.75" customHeight="1">
      <c r="A233" s="18">
        <v>1</v>
      </c>
      <c r="B233" s="19" t="s">
        <v>4</v>
      </c>
      <c r="C233" s="29">
        <f>C226/4</f>
        <v>12.5</v>
      </c>
      <c r="D233" s="21" t="s">
        <v>9</v>
      </c>
      <c r="E233" s="18"/>
      <c r="F233" s="23"/>
    </row>
    <row r="234" spans="1:6" ht="24.75" customHeight="1">
      <c r="A234" s="5">
        <v>2</v>
      </c>
      <c r="B234" s="24" t="s">
        <v>5</v>
      </c>
      <c r="C234" s="29">
        <f>C227/4</f>
        <v>23.182648199445985</v>
      </c>
      <c r="D234" s="8" t="s">
        <v>9</v>
      </c>
      <c r="E234" s="35">
        <f>E227/2</f>
        <v>32.13296398891967</v>
      </c>
      <c r="F234" s="26">
        <f>E234/18</f>
        <v>1.7851646660510927</v>
      </c>
    </row>
    <row r="235" spans="1:6" ht="24.75" customHeight="1">
      <c r="A235" s="5">
        <v>3</v>
      </c>
      <c r="B235" s="24" t="s">
        <v>8</v>
      </c>
      <c r="C235" s="29">
        <f>C228/4</f>
        <v>42.11027631578948</v>
      </c>
      <c r="D235" s="8" t="s">
        <v>9</v>
      </c>
      <c r="E235" s="35">
        <f>E228/2</f>
        <v>60.526315789473685</v>
      </c>
      <c r="F235" s="26">
        <f>E235/18</f>
        <v>3.3625730994152048</v>
      </c>
    </row>
    <row r="236" spans="1:6" ht="24.75" customHeight="1">
      <c r="A236" s="5">
        <v>4</v>
      </c>
      <c r="B236" s="6" t="s">
        <v>10</v>
      </c>
      <c r="C236" s="29">
        <f>C229/4</f>
        <v>6.9252077562326875</v>
      </c>
      <c r="D236" s="8" t="s">
        <v>11</v>
      </c>
      <c r="E236" s="35">
        <f>E229/2</f>
        <v>13.850415512465375</v>
      </c>
      <c r="F236" s="26">
        <f>E236/18</f>
        <v>0.7694675284702986</v>
      </c>
    </row>
    <row r="237" spans="1:6" ht="24.75" customHeight="1" thickBot="1">
      <c r="A237" s="10">
        <v>5</v>
      </c>
      <c r="B237" s="11" t="s">
        <v>12</v>
      </c>
      <c r="C237" s="30"/>
      <c r="D237" s="13"/>
      <c r="E237" s="10"/>
      <c r="F237" s="27"/>
    </row>
  </sheetData>
  <sheetProtection/>
  <mergeCells count="69">
    <mergeCell ref="A210:F210"/>
    <mergeCell ref="A217:F217"/>
    <mergeCell ref="A224:F224"/>
    <mergeCell ref="A231:F231"/>
    <mergeCell ref="A181:F181"/>
    <mergeCell ref="A188:F188"/>
    <mergeCell ref="A195:F195"/>
    <mergeCell ref="A202:F202"/>
    <mergeCell ref="H181:M181"/>
    <mergeCell ref="H188:M188"/>
    <mergeCell ref="H195:M195"/>
    <mergeCell ref="H202:M202"/>
    <mergeCell ref="A152:F152"/>
    <mergeCell ref="A159:F159"/>
    <mergeCell ref="A166:F166"/>
    <mergeCell ref="A173:F173"/>
    <mergeCell ref="A2:F2"/>
    <mergeCell ref="A17:F17"/>
    <mergeCell ref="A24:F24"/>
    <mergeCell ref="A3:F3"/>
    <mergeCell ref="A122:F122"/>
    <mergeCell ref="A129:F129"/>
    <mergeCell ref="H3:M3"/>
    <mergeCell ref="H10:M10"/>
    <mergeCell ref="H17:M17"/>
    <mergeCell ref="H24:M24"/>
    <mergeCell ref="A10:F10"/>
    <mergeCell ref="A63:F63"/>
    <mergeCell ref="H47:M47"/>
    <mergeCell ref="H54:M54"/>
    <mergeCell ref="A47:F47"/>
    <mergeCell ref="A54:F54"/>
    <mergeCell ref="A70:F70"/>
    <mergeCell ref="A93:F93"/>
    <mergeCell ref="A33:F33"/>
    <mergeCell ref="A40:F40"/>
    <mergeCell ref="A77:F77"/>
    <mergeCell ref="H77:M77"/>
    <mergeCell ref="A84:F84"/>
    <mergeCell ref="H84:M84"/>
    <mergeCell ref="H63:M63"/>
    <mergeCell ref="H70:M70"/>
    <mergeCell ref="H33:M33"/>
    <mergeCell ref="H40:M40"/>
    <mergeCell ref="H92:M92"/>
    <mergeCell ref="H123:M123"/>
    <mergeCell ref="H130:M130"/>
    <mergeCell ref="H137:M137"/>
    <mergeCell ref="H144:M144"/>
    <mergeCell ref="A114:F114"/>
    <mergeCell ref="H114:M114"/>
    <mergeCell ref="A136:F136"/>
    <mergeCell ref="A143:F143"/>
    <mergeCell ref="H2:M2"/>
    <mergeCell ref="A32:F32"/>
    <mergeCell ref="H32:M32"/>
    <mergeCell ref="A62:F62"/>
    <mergeCell ref="H62:M62"/>
    <mergeCell ref="A107:F107"/>
    <mergeCell ref="H107:M107"/>
    <mergeCell ref="H93:M93"/>
    <mergeCell ref="A100:F100"/>
    <mergeCell ref="A92:F92"/>
    <mergeCell ref="H100:M100"/>
    <mergeCell ref="H152:M152"/>
    <mergeCell ref="H159:M159"/>
    <mergeCell ref="H166:M166"/>
    <mergeCell ref="H173:M173"/>
    <mergeCell ref="H122:M122"/>
  </mergeCells>
  <printOptions/>
  <pageMargins left="0.25" right="0.14" top="0.34" bottom="0.29" header="0.18" footer="0.1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DUONG TAT THANG</cp:lastModifiedBy>
  <cp:lastPrinted>2013-09-20T10:04:33Z</cp:lastPrinted>
  <dcterms:created xsi:type="dcterms:W3CDTF">1996-10-14T23:33:28Z</dcterms:created>
  <dcterms:modified xsi:type="dcterms:W3CDTF">2015-07-05T07:46:35Z</dcterms:modified>
  <cp:category/>
  <cp:version/>
  <cp:contentType/>
  <cp:contentStatus/>
</cp:coreProperties>
</file>